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Омская область (2015 год)" sheetId="1" r:id="rId1"/>
  </sheets>
  <externalReferences>
    <externalReference r:id="rId2"/>
  </externalReferences>
  <calcPr calcId="125725" refMode="R1C1"/>
</workbook>
</file>

<file path=xl/calcChain.xml><?xml version="1.0" encoding="utf-8"?>
<calcChain xmlns="http://schemas.openxmlformats.org/spreadsheetml/2006/main">
  <c r="C98" i="1"/>
  <c r="C97"/>
  <c r="C96"/>
  <c r="C95"/>
  <c r="C94"/>
  <c r="C93"/>
  <c r="C92"/>
  <c r="C91"/>
  <c r="P90"/>
  <c r="M90"/>
  <c r="L90"/>
  <c r="G90"/>
  <c r="E90"/>
  <c r="D90"/>
  <c r="C90" s="1"/>
  <c r="P89"/>
  <c r="C89"/>
  <c r="P88"/>
  <c r="L88"/>
  <c r="G88"/>
  <c r="C88"/>
  <c r="P87"/>
  <c r="L87"/>
  <c r="G87"/>
  <c r="C87"/>
  <c r="P86"/>
  <c r="M86"/>
  <c r="L86"/>
  <c r="J86"/>
  <c r="G86"/>
  <c r="E86"/>
  <c r="D86"/>
  <c r="C86" s="1"/>
  <c r="P85"/>
  <c r="M85"/>
  <c r="L85"/>
  <c r="J85"/>
  <c r="G85"/>
  <c r="E85"/>
  <c r="D85"/>
  <c r="C85" s="1"/>
  <c r="P84"/>
  <c r="M84"/>
  <c r="L84"/>
  <c r="J84"/>
  <c r="G84"/>
  <c r="E84"/>
  <c r="D84"/>
  <c r="C84" s="1"/>
  <c r="P83"/>
  <c r="M83"/>
  <c r="L83"/>
  <c r="J83"/>
  <c r="G83"/>
  <c r="E83"/>
  <c r="D83"/>
  <c r="C83"/>
  <c r="P82"/>
  <c r="M82"/>
  <c r="J82"/>
  <c r="G82"/>
  <c r="E82"/>
  <c r="D82"/>
  <c r="C82" s="1"/>
  <c r="P81"/>
  <c r="M81"/>
  <c r="J81"/>
  <c r="G81"/>
  <c r="E81"/>
  <c r="D81"/>
  <c r="C81" s="1"/>
  <c r="P80"/>
  <c r="M80"/>
  <c r="L80"/>
  <c r="J80"/>
  <c r="G80"/>
  <c r="E80"/>
  <c r="D80"/>
  <c r="C80" s="1"/>
  <c r="P79"/>
  <c r="M79"/>
  <c r="L79"/>
  <c r="J79"/>
  <c r="G79"/>
  <c r="E79"/>
  <c r="D79"/>
  <c r="C79" s="1"/>
  <c r="E130"/>
  <c r="D130" s="1"/>
  <c r="E129"/>
  <c r="D129" s="1"/>
  <c r="E128"/>
  <c r="D128" s="1"/>
  <c r="E127"/>
  <c r="D127" s="1"/>
  <c r="E126"/>
  <c r="D126" s="1"/>
  <c r="E125"/>
  <c r="D125" s="1"/>
  <c r="E124"/>
  <c r="D124" s="1"/>
  <c r="E123"/>
  <c r="D123" s="1"/>
  <c r="C114"/>
  <c r="C112"/>
  <c r="C111"/>
  <c r="D107"/>
  <c r="C107"/>
  <c r="D67"/>
  <c r="Q66"/>
  <c r="N66"/>
  <c r="M66"/>
  <c r="K66"/>
  <c r="H66"/>
  <c r="F66"/>
  <c r="E66"/>
  <c r="D66" s="1"/>
  <c r="Q65"/>
  <c r="N65"/>
  <c r="M65"/>
  <c r="K65"/>
  <c r="H65"/>
  <c r="F65"/>
  <c r="E65"/>
  <c r="N64"/>
  <c r="F64"/>
  <c r="E64"/>
  <c r="D64" s="1"/>
  <c r="D63"/>
  <c r="F62"/>
  <c r="E62"/>
  <c r="D62" s="1"/>
  <c r="Q61"/>
  <c r="N61"/>
  <c r="M61"/>
  <c r="K61"/>
  <c r="H61"/>
  <c r="F61"/>
  <c r="E61"/>
  <c r="D61" s="1"/>
  <c r="Q60"/>
  <c r="D60"/>
  <c r="D59"/>
  <c r="N58"/>
  <c r="M58"/>
  <c r="K58"/>
  <c r="H58"/>
  <c r="F58"/>
  <c r="E58"/>
  <c r="D58" s="1"/>
  <c r="E57"/>
  <c r="D57" s="1"/>
  <c r="R55"/>
  <c r="Q56"/>
  <c r="N56"/>
  <c r="N55" s="1"/>
  <c r="K56"/>
  <c r="H56"/>
  <c r="F56"/>
  <c r="F55" s="1"/>
  <c r="E56"/>
  <c r="Q55"/>
  <c r="M55"/>
  <c r="I55"/>
  <c r="E55"/>
  <c r="E54"/>
  <c r="D54" s="1"/>
  <c r="N53"/>
  <c r="H53"/>
  <c r="F53"/>
  <c r="E53"/>
  <c r="D53" s="1"/>
  <c r="Q52"/>
  <c r="N52"/>
  <c r="M52"/>
  <c r="K52"/>
  <c r="H52"/>
  <c r="F52"/>
  <c r="E52"/>
  <c r="D52" s="1"/>
  <c r="N51"/>
  <c r="K51"/>
  <c r="H51"/>
  <c r="F51"/>
  <c r="E51"/>
  <c r="D51" s="1"/>
  <c r="Q50"/>
  <c r="N50"/>
  <c r="M50"/>
  <c r="K50"/>
  <c r="H50"/>
  <c r="D50" s="1"/>
  <c r="Q49"/>
  <c r="N49"/>
  <c r="M49"/>
  <c r="K49"/>
  <c r="H49"/>
  <c r="D49" s="1"/>
  <c r="Q48"/>
  <c r="Q47"/>
  <c r="D47"/>
  <c r="N46"/>
  <c r="M46"/>
  <c r="K46"/>
  <c r="H46"/>
  <c r="F46"/>
  <c r="E46"/>
  <c r="D46" s="1"/>
  <c r="N45"/>
  <c r="M45"/>
  <c r="K45"/>
  <c r="H45"/>
  <c r="F45"/>
  <c r="E45"/>
  <c r="N44"/>
  <c r="M44"/>
  <c r="K44"/>
  <c r="H44"/>
  <c r="F44"/>
  <c r="E44"/>
  <c r="D44" s="1"/>
  <c r="Q43"/>
  <c r="N43"/>
  <c r="K43"/>
  <c r="H43"/>
  <c r="F43"/>
  <c r="E43"/>
  <c r="D43" s="1"/>
  <c r="N42"/>
  <c r="K42"/>
  <c r="H42"/>
  <c r="E42"/>
  <c r="D42" s="1"/>
  <c r="N41"/>
  <c r="K41"/>
  <c r="H41"/>
  <c r="F41"/>
  <c r="E41"/>
  <c r="D41" s="1"/>
  <c r="N40"/>
  <c r="K40"/>
  <c r="H40"/>
  <c r="F40"/>
  <c r="E40"/>
  <c r="D40" s="1"/>
  <c r="N39"/>
  <c r="K39"/>
  <c r="H39"/>
  <c r="F39"/>
  <c r="E39"/>
  <c r="D39" s="1"/>
  <c r="N38"/>
  <c r="K38"/>
  <c r="H38"/>
  <c r="F38"/>
  <c r="E38"/>
  <c r="D38" s="1"/>
  <c r="Q37"/>
  <c r="N37"/>
  <c r="M37"/>
  <c r="K37"/>
  <c r="H37"/>
  <c r="F37"/>
  <c r="E37"/>
  <c r="D37" s="1"/>
  <c r="Q36"/>
  <c r="Q34" s="1"/>
  <c r="P34"/>
  <c r="L34"/>
  <c r="H34"/>
  <c r="D36"/>
  <c r="M34"/>
  <c r="I34"/>
  <c r="E34"/>
  <c r="N33"/>
  <c r="K33"/>
  <c r="H33"/>
  <c r="E33"/>
  <c r="D33" s="1"/>
  <c r="N32"/>
  <c r="K32"/>
  <c r="H32"/>
  <c r="F32"/>
  <c r="E32"/>
  <c r="D32" s="1"/>
  <c r="N31"/>
  <c r="K31"/>
  <c r="H31"/>
  <c r="F31"/>
  <c r="E31"/>
  <c r="D31" s="1"/>
  <c r="N30"/>
  <c r="M30"/>
  <c r="K30"/>
  <c r="H30"/>
  <c r="F30"/>
  <c r="E30"/>
  <c r="D30" s="1"/>
  <c r="Q29"/>
  <c r="N29"/>
  <c r="M29"/>
  <c r="K29"/>
  <c r="H29"/>
  <c r="F29"/>
  <c r="E29"/>
  <c r="D29" s="1"/>
  <c r="Q28"/>
  <c r="O26"/>
  <c r="K26"/>
  <c r="G26"/>
  <c r="D28"/>
  <c r="P26"/>
  <c r="P25" s="1"/>
  <c r="L26"/>
  <c r="L25" s="1"/>
  <c r="H26"/>
  <c r="D24"/>
  <c r="Q22"/>
  <c r="O23"/>
  <c r="N22"/>
  <c r="M22"/>
  <c r="K22"/>
  <c r="H22"/>
  <c r="G23"/>
  <c r="F22"/>
  <c r="E22"/>
  <c r="N21"/>
  <c r="E21"/>
  <c r="D21" s="1"/>
  <c r="Q20"/>
  <c r="N20"/>
  <c r="M20"/>
  <c r="K20"/>
  <c r="H20"/>
  <c r="F20"/>
  <c r="E20"/>
  <c r="D19"/>
  <c r="D18"/>
  <c r="D17"/>
  <c r="Q15"/>
  <c r="M15"/>
  <c r="K15"/>
  <c r="H15"/>
  <c r="F15"/>
  <c r="E15"/>
  <c r="D15" s="1"/>
  <c r="Q14"/>
  <c r="K14"/>
  <c r="H14"/>
  <c r="F14"/>
  <c r="E14"/>
  <c r="D14" s="1"/>
  <c r="D45" l="1"/>
  <c r="K23"/>
  <c r="D65"/>
  <c r="E23"/>
  <c r="I23"/>
  <c r="M23"/>
  <c r="Q23"/>
  <c r="D56"/>
  <c r="D20"/>
  <c r="H23"/>
  <c r="L23"/>
  <c r="P23"/>
  <c r="F34"/>
  <c r="J34"/>
  <c r="N34"/>
  <c r="R34"/>
  <c r="G55"/>
  <c r="K55"/>
  <c r="O55"/>
  <c r="H55"/>
  <c r="L55"/>
  <c r="P55"/>
  <c r="D68"/>
  <c r="I26"/>
  <c r="I25" s="1"/>
  <c r="M26"/>
  <c r="M25" s="1"/>
  <c r="Q26"/>
  <c r="Q25" s="1"/>
  <c r="G34"/>
  <c r="G25" s="1"/>
  <c r="K34"/>
  <c r="K25" s="1"/>
  <c r="O34"/>
  <c r="O25" s="1"/>
  <c r="F23"/>
  <c r="J23"/>
  <c r="N23"/>
  <c r="R23"/>
  <c r="F26"/>
  <c r="J26"/>
  <c r="N26"/>
  <c r="R26"/>
  <c r="R25" s="1"/>
  <c r="H25"/>
  <c r="E26"/>
  <c r="J55"/>
  <c r="D22"/>
  <c r="N25" l="1"/>
  <c r="D34"/>
  <c r="D55"/>
  <c r="D23"/>
  <c r="F25"/>
  <c r="J25"/>
  <c r="E25"/>
  <c r="D26"/>
  <c r="D25" l="1"/>
</calcChain>
</file>

<file path=xl/sharedStrings.xml><?xml version="1.0" encoding="utf-8"?>
<sst xmlns="http://schemas.openxmlformats.org/spreadsheetml/2006/main" count="383" uniqueCount="227">
  <si>
    <t>Форма 3-собес</t>
  </si>
  <si>
    <t>Сведения о стационарных учреждениях социального обслуживания для граждан пожилого возраста и инвалидов                                                                                          (взрослых и детей) на 1 января  2016 года</t>
  </si>
  <si>
    <t>(регион)</t>
  </si>
  <si>
    <t>Раздел 1. Сведения о стационарных учреждениях социального обслуживания для граждан пожилого возраста   и инвалидов (взрослых и детей), численности и составе обслуженных лиц</t>
  </si>
  <si>
    <t xml:space="preserve">                             </t>
  </si>
  <si>
    <t xml:space="preserve">         Коды по ОКЕИ: единица – 642; квадратный метр – 055; человек – 792</t>
  </si>
  <si>
    <t>№ сроки</t>
  </si>
  <si>
    <t>Единица измерения</t>
  </si>
  <si>
    <t>Учреждения для взрослых (всего) гр.(5 +8+9 +10+11)</t>
  </si>
  <si>
    <t>в том числе:</t>
  </si>
  <si>
    <t>отделения, созданные в учреждениях</t>
  </si>
  <si>
    <t>Прочие отделения, созданные на базе учреждений органов здравоохранения</t>
  </si>
  <si>
    <t>Учреждения для детей</t>
  </si>
  <si>
    <t>из гр.4</t>
  </si>
  <si>
    <t>общего типа</t>
  </si>
  <si>
    <t xml:space="preserve">из них: </t>
  </si>
  <si>
    <t>психоневрологические</t>
  </si>
  <si>
    <t>реабилитационные центры для инвалидов молодого возраста</t>
  </si>
  <si>
    <t>дома милосердия</t>
  </si>
  <si>
    <t>геронтологические центры</t>
  </si>
  <si>
    <t>специальные</t>
  </si>
  <si>
    <t>реабилитационные</t>
  </si>
  <si>
    <t>милосердия</t>
  </si>
  <si>
    <t>геронтологические</t>
  </si>
  <si>
    <t>для умственно отсталых детей</t>
  </si>
  <si>
    <t>для детей с физическими недостатками</t>
  </si>
  <si>
    <t>специальные учреждения</t>
  </si>
  <si>
    <t>малой вместимости</t>
  </si>
  <si>
    <t>Число учреждений</t>
  </si>
  <si>
    <t>01</t>
  </si>
  <si>
    <t>ед</t>
  </si>
  <si>
    <t>Число зданий учреждений</t>
  </si>
  <si>
    <t>02</t>
  </si>
  <si>
    <t>из них:</t>
  </si>
  <si>
    <t>зданий, требующих реконструкции</t>
  </si>
  <si>
    <t>03</t>
  </si>
  <si>
    <t>зданий, находящихся в аварийном состоянии</t>
  </si>
  <si>
    <t>04</t>
  </si>
  <si>
    <t xml:space="preserve">ветхих зданий </t>
  </si>
  <si>
    <t>05</t>
  </si>
  <si>
    <t>Число фактически развернутых коек</t>
  </si>
  <si>
    <t>06</t>
  </si>
  <si>
    <t>в том числе введено в отчетном году</t>
  </si>
  <si>
    <t>07</t>
  </si>
  <si>
    <t xml:space="preserve">Площадь спален </t>
  </si>
  <si>
    <t>08</t>
  </si>
  <si>
    <t>м2</t>
  </si>
  <si>
    <t>в расчете на одно койко-место</t>
  </si>
  <si>
    <t>09</t>
  </si>
  <si>
    <t>Число учебных классов</t>
  </si>
  <si>
    <t>10</t>
  </si>
  <si>
    <t>X</t>
  </si>
  <si>
    <t xml:space="preserve">Численность граждан пожилого возраста и инвалидов по списку </t>
  </si>
  <si>
    <t>11</t>
  </si>
  <si>
    <t>чел</t>
  </si>
  <si>
    <t>из них:                                                 мужчин - всего</t>
  </si>
  <si>
    <t>в том числе в возрасте, лет:</t>
  </si>
  <si>
    <t xml:space="preserve">    до 17</t>
  </si>
  <si>
    <t>18-59</t>
  </si>
  <si>
    <t>14</t>
  </si>
  <si>
    <t>60-74</t>
  </si>
  <si>
    <t>15</t>
  </si>
  <si>
    <t>75-79</t>
  </si>
  <si>
    <t>16</t>
  </si>
  <si>
    <t>80-89</t>
  </si>
  <si>
    <t>17</t>
  </si>
  <si>
    <t>90 и более</t>
  </si>
  <si>
    <t>18</t>
  </si>
  <si>
    <t>женщин - всего</t>
  </si>
  <si>
    <t>до 17</t>
  </si>
  <si>
    <t>20</t>
  </si>
  <si>
    <t>18-54</t>
  </si>
  <si>
    <t>21</t>
  </si>
  <si>
    <t>55-59</t>
  </si>
  <si>
    <t>23</t>
  </si>
  <si>
    <t>24</t>
  </si>
  <si>
    <t>25</t>
  </si>
  <si>
    <t>26</t>
  </si>
  <si>
    <t>Из стр. 11:                                                   находящиеся на постоянном постельном режиме</t>
  </si>
  <si>
    <t>27</t>
  </si>
  <si>
    <t>численность инвалидов 1 группы</t>
  </si>
  <si>
    <t>численность инвалидов 2 группы</t>
  </si>
  <si>
    <t>29</t>
  </si>
  <si>
    <t>численность инвалидов 3 группы</t>
  </si>
  <si>
    <t>30</t>
  </si>
  <si>
    <t>подлежащие обучению</t>
  </si>
  <si>
    <t>31</t>
  </si>
  <si>
    <t>дети-сироты,  дети оставшиеся без попечения родителей</t>
  </si>
  <si>
    <t>32</t>
  </si>
  <si>
    <t>Х</t>
  </si>
  <si>
    <t>Численность граждан пожилого возраста и инвалидов, признанных в установленном законом порядке недееспособными</t>
  </si>
  <si>
    <t>33</t>
  </si>
  <si>
    <t>в том числе находящихся под опекой учреждений</t>
  </si>
  <si>
    <t>34</t>
  </si>
  <si>
    <t>Численность участников и инвалидов ВОВ</t>
  </si>
  <si>
    <t>35</t>
  </si>
  <si>
    <t>Прибыло граждан пожилого возраста и инвалидов в течение года</t>
  </si>
  <si>
    <t>36</t>
  </si>
  <si>
    <t>из них:                                                  лица без определенного места жительства</t>
  </si>
  <si>
    <t>лица из мест лишения свободы</t>
  </si>
  <si>
    <t>38</t>
  </si>
  <si>
    <t>Выбыло в течение года</t>
  </si>
  <si>
    <t>39</t>
  </si>
  <si>
    <t>из них:                                                  умерло</t>
  </si>
  <si>
    <t>трудоустроено</t>
  </si>
  <si>
    <t>41</t>
  </si>
  <si>
    <t>переведено в другие учреждения</t>
  </si>
  <si>
    <t>42</t>
  </si>
  <si>
    <t>послано на обучение</t>
  </si>
  <si>
    <t>43</t>
  </si>
  <si>
    <t>переведено из детских учреждений во взрослые</t>
  </si>
  <si>
    <t>44</t>
  </si>
  <si>
    <t>отправлено домой</t>
  </si>
  <si>
    <t>45</t>
  </si>
  <si>
    <t>привлечено к уголовной ответственности</t>
  </si>
  <si>
    <t>46</t>
  </si>
  <si>
    <t>прочие причины</t>
  </si>
  <si>
    <t>47</t>
  </si>
  <si>
    <t>Привлечено к административной ответственности</t>
  </si>
  <si>
    <t>48</t>
  </si>
  <si>
    <t>Численность граждан пожилого возраста и инвалидов, которые могут работать (заниматься), по заключению врача</t>
  </si>
  <si>
    <t>49</t>
  </si>
  <si>
    <t>из них работают (занимаются)</t>
  </si>
  <si>
    <t>50</t>
  </si>
  <si>
    <t>Состоит на очереди для помещения в учреждения</t>
  </si>
  <si>
    <t>51</t>
  </si>
  <si>
    <t>Из них на очереди более 1 года</t>
  </si>
  <si>
    <t>52</t>
  </si>
  <si>
    <t>Раздел 2. Штатные и занятые должности персонала стационарных учреждений социального обслуживания  для граждан пожилого возраста и инвалидов (взрослых и детей)                                                                                              (без подсобных сельских хозяйств)</t>
  </si>
  <si>
    <t xml:space="preserve">                     </t>
  </si>
  <si>
    <t>Учреждения для взрослых (всего) гр.(4 +7+8 +9+10)</t>
  </si>
  <si>
    <t>из гр.3</t>
  </si>
  <si>
    <t>Всего должностей:                       штатных</t>
  </si>
  <si>
    <t>занятых</t>
  </si>
  <si>
    <t>Врачебные должности:                 штатные</t>
  </si>
  <si>
    <t>занятые</t>
  </si>
  <si>
    <t>Должности среднего медперсонала:                     штатные</t>
  </si>
  <si>
    <t>57</t>
  </si>
  <si>
    <t xml:space="preserve">занятые </t>
  </si>
  <si>
    <t>58</t>
  </si>
  <si>
    <t>Должности младшего медперсонала:                   штатные</t>
  </si>
  <si>
    <t>60</t>
  </si>
  <si>
    <t>Должности воспитателей</t>
  </si>
  <si>
    <t>61</t>
  </si>
  <si>
    <t>из них имеют педагогическое образование</t>
  </si>
  <si>
    <t>62</t>
  </si>
  <si>
    <t xml:space="preserve">Должности учителей </t>
  </si>
  <si>
    <t>63</t>
  </si>
  <si>
    <t>Должности социальных работников</t>
  </si>
  <si>
    <t>64</t>
  </si>
  <si>
    <t>Всего должностей, не предусмотренных штатным расписанием</t>
  </si>
  <si>
    <t>65</t>
  </si>
  <si>
    <t xml:space="preserve">их них:                                            психологи </t>
  </si>
  <si>
    <t>66</t>
  </si>
  <si>
    <t xml:space="preserve">логопеды </t>
  </si>
  <si>
    <t>67</t>
  </si>
  <si>
    <t>специалисты по социальной работе</t>
  </si>
  <si>
    <t>68</t>
  </si>
  <si>
    <t xml:space="preserve">социальные педагоги </t>
  </si>
  <si>
    <t>69</t>
  </si>
  <si>
    <t xml:space="preserve">врачи ЛФК </t>
  </si>
  <si>
    <t>70</t>
  </si>
  <si>
    <t xml:space="preserve">инструкторы ЛФК </t>
  </si>
  <si>
    <t>71</t>
  </si>
  <si>
    <t xml:space="preserve">медсестры по массажу </t>
  </si>
  <si>
    <t>72</t>
  </si>
  <si>
    <t>Раздел 3. Сведения о предприятиях (организациях), производственных мастерских и подсобных сельских   хозяйствах, привлекающих к лечебно-трудовому процессу граждан пожилого возраста и инвалидов</t>
  </si>
  <si>
    <t xml:space="preserve">       </t>
  </si>
  <si>
    <t xml:space="preserve">Коды по ОКЕИ: единица – 642;  человек – 792 </t>
  </si>
  <si>
    <t>№ строки</t>
  </si>
  <si>
    <t>Количество, единиц</t>
  </si>
  <si>
    <t>Численность работающих (занимающихся), человек</t>
  </si>
  <si>
    <t>1</t>
  </si>
  <si>
    <t>2</t>
  </si>
  <si>
    <t>3</t>
  </si>
  <si>
    <t>4</t>
  </si>
  <si>
    <t>Предприятия (организации), привлекающие к лечебно-трудовому процессу граждан пожилого возраста и инвалидов (без учета детей)</t>
  </si>
  <si>
    <t>73</t>
  </si>
  <si>
    <t>Предприятия (организации), организованные на базе учреждений</t>
  </si>
  <si>
    <t>74</t>
  </si>
  <si>
    <t>Лечебно-производственные (трудовые) мастерские</t>
  </si>
  <si>
    <t>75</t>
  </si>
  <si>
    <t>Подсобные сельские хозяйства при учреждениях</t>
  </si>
  <si>
    <t>76</t>
  </si>
  <si>
    <t>Справочно:</t>
  </si>
  <si>
    <t>Численность граждан пожилого возраста и инвалидов, работающих на штатных должностях:</t>
  </si>
  <si>
    <t>в учреждениях  (77)</t>
  </si>
  <si>
    <t>человек</t>
  </si>
  <si>
    <t>в лечебно-производственных (трудовых)  мастерских и подсобных сельских хозяйствах (78)</t>
  </si>
  <si>
    <t>Численность граждан пожилого возраста и инвалидов, работающих вне учреждения   (79)</t>
  </si>
  <si>
    <t>Количество рабочих мест в лечебно-производственных (трудовых)  мастерских  (80)</t>
  </si>
  <si>
    <t>Раздел 4. Сведения о стационарных учреждениях социального обслуживания для граждан пожилого возраста  и инвалидов (взрослых и детей), основанных на иных формах собственности</t>
  </si>
  <si>
    <t xml:space="preserve">          Коды по ОКЕИ: единица – 642;  человек – 792 </t>
  </si>
  <si>
    <t>Единицы измерения</t>
  </si>
  <si>
    <t>Учреждения для взрослых, всего</t>
  </si>
  <si>
    <t>для умственноотсталых детей</t>
  </si>
  <si>
    <t>5</t>
  </si>
  <si>
    <t>6</t>
  </si>
  <si>
    <t>7</t>
  </si>
  <si>
    <t>8</t>
  </si>
  <si>
    <t>9</t>
  </si>
  <si>
    <t xml:space="preserve">Число учреждений </t>
  </si>
  <si>
    <t>81</t>
  </si>
  <si>
    <t>единица</t>
  </si>
  <si>
    <t>Число фактически  развернутых коек</t>
  </si>
  <si>
    <t>82</t>
  </si>
  <si>
    <t>Численность граждан пожилого возраста и инвалидов по списку</t>
  </si>
  <si>
    <t>83</t>
  </si>
  <si>
    <t xml:space="preserve">      из них:                                             мужчин</t>
  </si>
  <si>
    <t xml:space="preserve">      женщин </t>
  </si>
  <si>
    <t>85</t>
  </si>
  <si>
    <t xml:space="preserve">      постоянно проживающих</t>
  </si>
  <si>
    <t>86</t>
  </si>
  <si>
    <t xml:space="preserve">      находящихся на постоянном постельном режиме</t>
  </si>
  <si>
    <t>Всего работников</t>
  </si>
  <si>
    <t>88</t>
  </si>
  <si>
    <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лица)</t>
  </si>
  <si>
    <t>(должность)</t>
  </si>
  <si>
    <t>(Ф.И.О.)</t>
  </si>
  <si>
    <t>(подпись)</t>
  </si>
  <si>
    <t>(номер контактного телефона)</t>
  </si>
  <si>
    <t>(дата составления документа)</t>
  </si>
  <si>
    <t>8 (3812) 25-24-30</t>
  </si>
  <si>
    <t>15 февраля 2016 года</t>
  </si>
  <si>
    <t>Баранова Ирина Александровна</t>
  </si>
  <si>
    <t>Министерство труда и социального развития Омской области</t>
  </si>
  <si>
    <t>главный специалист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</si>
</sst>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1" fillId="0" borderId="0" xfId="0" applyFont="1" applyBorder="1" applyAlignment="1"/>
    <xf numFmtId="0" fontId="1" fillId="0" borderId="0" xfId="0" applyFont="1" applyFill="1" applyBorder="1" applyAlignme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 indent="12"/>
    </xf>
    <xf numFmtId="0" fontId="1" fillId="0" borderId="0" xfId="0" applyFont="1" applyAlignment="1">
      <alignment horizontal="left" indent="15"/>
    </xf>
    <xf numFmtId="0" fontId="1" fillId="0" borderId="0" xfId="0" applyFont="1" applyBorder="1"/>
    <xf numFmtId="0" fontId="1" fillId="2" borderId="13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wrapText="1"/>
    </xf>
    <xf numFmtId="0" fontId="1" fillId="3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/>
    </xf>
    <xf numFmtId="0" fontId="1" fillId="0" borderId="0" xfId="0" applyFont="1" applyFill="1"/>
    <xf numFmtId="0" fontId="1" fillId="3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left" wrapText="1"/>
    </xf>
    <xf numFmtId="0" fontId="1" fillId="4" borderId="3" xfId="0" applyFont="1" applyFill="1" applyBorder="1" applyAlignment="1">
      <alignment horizontal="center" vertical="center" wrapText="1"/>
    </xf>
    <xf numFmtId="0" fontId="1" fillId="0" borderId="0" xfId="0" applyFont="1" applyAlignment="1"/>
    <xf numFmtId="0" fontId="2" fillId="0" borderId="0" xfId="0" applyFont="1" applyAlignment="1">
      <alignment horizontal="left"/>
    </xf>
    <xf numFmtId="0" fontId="1" fillId="2" borderId="13" xfId="0" applyFont="1" applyFill="1" applyBorder="1" applyAlignment="1">
      <alignment horizontal="center" wrapText="1"/>
    </xf>
    <xf numFmtId="0" fontId="1" fillId="2" borderId="13" xfId="0" applyFont="1" applyFill="1" applyBorder="1" applyAlignment="1">
      <alignment horizontal="left" wrapText="1"/>
    </xf>
    <xf numFmtId="0" fontId="1" fillId="0" borderId="13" xfId="0" applyFont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wrapText="1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4" fillId="0" borderId="0" xfId="0" applyFont="1" applyAlignment="1"/>
    <xf numFmtId="0" fontId="1" fillId="2" borderId="0" xfId="0" applyFont="1" applyFill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1" fillId="2" borderId="0" xfId="0" applyFont="1" applyFill="1" applyAlignment="1">
      <alignment horizontal="left" wrapText="1"/>
    </xf>
    <xf numFmtId="0" fontId="1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2" borderId="14" xfId="0" applyFont="1" applyFill="1" applyBorder="1" applyAlignment="1">
      <alignment horizontal="center" wrapText="1"/>
    </xf>
    <xf numFmtId="0" fontId="1" fillId="2" borderId="13" xfId="0" applyFont="1" applyFill="1" applyBorder="1" applyAlignment="1">
      <alignment wrapText="1"/>
    </xf>
    <xf numFmtId="0" fontId="1" fillId="0" borderId="0" xfId="0" applyFont="1" applyAlignment="1">
      <alignment horizontal="left" vertical="top" wrapText="1"/>
    </xf>
    <xf numFmtId="0" fontId="1" fillId="0" borderId="11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/>
    <xf numFmtId="0" fontId="1" fillId="2" borderId="3" xfId="0" applyFont="1" applyFill="1" applyBorder="1" applyAlignment="1">
      <alignment horizontal="center" wrapText="1"/>
    </xf>
    <xf numFmtId="0" fontId="1" fillId="0" borderId="5" xfId="0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10" xfId="0" applyFont="1" applyFill="1" applyBorder="1" applyAlignment="1">
      <alignment horizontal="center" vertical="top" wrapText="1"/>
    </xf>
    <xf numFmtId="0" fontId="1" fillId="2" borderId="12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/>
    </xf>
    <xf numFmtId="0" fontId="1" fillId="2" borderId="4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center" wrapText="1"/>
    </xf>
    <xf numFmtId="0" fontId="1" fillId="2" borderId="12" xfId="0" applyFont="1" applyFill="1" applyBorder="1" applyAlignment="1">
      <alignment horizontal="center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0" xfId="0" applyFont="1" applyAlignment="1">
      <alignment horizontal="center" vertical="top" wrapText="1"/>
    </xf>
    <xf numFmtId="0" fontId="1" fillId="2" borderId="7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42;&#1054;&#1044;%203-&#1089;&#1086;&#1073;&#1077;&#108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-собес за 2015"/>
      <sheetName val="Атакский ПНИ"/>
      <sheetName val="Андреевский ПНИ"/>
      <sheetName val="Драгунский ПНИ"/>
      <sheetName val="Омский ПНИ"/>
      <sheetName val="Пушкинский ПНИ"/>
      <sheetName val="Тарский ПНИ"/>
      <sheetName val="Такмыкский ПНИ"/>
      <sheetName val="Марьяновский ПНИ"/>
      <sheetName val="Крутинский ПНИ"/>
      <sheetName val="Екатерининский ПНИ"/>
      <sheetName val="Нежинский ГЦ"/>
      <sheetName val="Куйбышевский ДИ"/>
      <sheetName val="Таврический ДИ"/>
      <sheetName val="Большекулачинский СДИ"/>
      <sheetName val="Кировский ДДИ"/>
      <sheetName val="Исилькульский ДИ"/>
      <sheetName val="ИП Филиппов"/>
      <sheetName val="ИП Волков"/>
      <sheetName val="ИП Леванович"/>
    </sheetNames>
    <sheetDataSet>
      <sheetData sheetId="0"/>
      <sheetData sheetId="1">
        <row r="14">
          <cell r="H14">
            <v>1</v>
          </cell>
        </row>
        <row r="15">
          <cell r="H15">
            <v>3</v>
          </cell>
          <cell r="M15">
            <v>1</v>
          </cell>
        </row>
        <row r="20">
          <cell r="H20">
            <v>255</v>
          </cell>
          <cell r="M20">
            <v>25</v>
          </cell>
          <cell r="N20">
            <v>100</v>
          </cell>
        </row>
        <row r="22">
          <cell r="H22">
            <v>1353</v>
          </cell>
          <cell r="M22">
            <v>120.4</v>
          </cell>
          <cell r="N22">
            <v>544.6</v>
          </cell>
        </row>
        <row r="29">
          <cell r="H29">
            <v>68</v>
          </cell>
          <cell r="N29">
            <v>25</v>
          </cell>
        </row>
        <row r="30">
          <cell r="H30">
            <v>23</v>
          </cell>
          <cell r="N30">
            <v>21</v>
          </cell>
        </row>
        <row r="31">
          <cell r="H31">
            <v>7</v>
          </cell>
          <cell r="N31">
            <v>7</v>
          </cell>
        </row>
        <row r="32">
          <cell r="H32">
            <v>4</v>
          </cell>
          <cell r="N32">
            <v>4</v>
          </cell>
        </row>
        <row r="37">
          <cell r="H37">
            <v>66</v>
          </cell>
          <cell r="M37">
            <v>25</v>
          </cell>
          <cell r="N37">
            <v>18</v>
          </cell>
        </row>
        <row r="38">
          <cell r="H38">
            <v>30</v>
          </cell>
          <cell r="N38">
            <v>8</v>
          </cell>
        </row>
        <row r="39">
          <cell r="H39">
            <v>35</v>
          </cell>
          <cell r="N39">
            <v>10</v>
          </cell>
        </row>
        <row r="40">
          <cell r="H40">
            <v>6</v>
          </cell>
          <cell r="N40">
            <v>3</v>
          </cell>
        </row>
        <row r="41">
          <cell r="H41">
            <v>5</v>
          </cell>
          <cell r="N41">
            <v>3</v>
          </cell>
        </row>
        <row r="43">
          <cell r="H43">
            <v>100</v>
          </cell>
          <cell r="N43">
            <v>99</v>
          </cell>
        </row>
        <row r="44">
          <cell r="H44">
            <v>38</v>
          </cell>
          <cell r="M44">
            <v>1</v>
          </cell>
          <cell r="N44">
            <v>29</v>
          </cell>
        </row>
        <row r="45">
          <cell r="H45">
            <v>195</v>
          </cell>
          <cell r="M45">
            <v>24</v>
          </cell>
          <cell r="N45">
            <v>61</v>
          </cell>
        </row>
        <row r="46">
          <cell r="H46">
            <v>1</v>
          </cell>
        </row>
        <row r="49">
          <cell r="H49">
            <v>117</v>
          </cell>
          <cell r="M49">
            <v>4</v>
          </cell>
          <cell r="N49">
            <v>55</v>
          </cell>
        </row>
        <row r="50">
          <cell r="H50">
            <v>117</v>
          </cell>
          <cell r="M50">
            <v>4</v>
          </cell>
          <cell r="N50">
            <v>55</v>
          </cell>
        </row>
        <row r="52">
          <cell r="H52">
            <v>15</v>
          </cell>
          <cell r="M52">
            <v>2</v>
          </cell>
          <cell r="N52">
            <v>6</v>
          </cell>
        </row>
        <row r="56">
          <cell r="H56">
            <v>17</v>
          </cell>
          <cell r="N56">
            <v>16</v>
          </cell>
        </row>
        <row r="58">
          <cell r="H58">
            <v>1</v>
          </cell>
        </row>
        <row r="61">
          <cell r="H61">
            <v>1</v>
          </cell>
          <cell r="M61">
            <v>1</v>
          </cell>
        </row>
        <row r="65">
          <cell r="H65">
            <v>47</v>
          </cell>
          <cell r="M65">
            <v>11</v>
          </cell>
        </row>
        <row r="79">
          <cell r="G79">
            <v>184.25</v>
          </cell>
          <cell r="L79">
            <v>10</v>
          </cell>
          <cell r="M79">
            <v>43.25</v>
          </cell>
        </row>
        <row r="80">
          <cell r="G80">
            <v>165.5</v>
          </cell>
          <cell r="L80">
            <v>10</v>
          </cell>
          <cell r="M80">
            <v>40.25</v>
          </cell>
        </row>
        <row r="81">
          <cell r="G81">
            <v>3.5</v>
          </cell>
        </row>
        <row r="82">
          <cell r="G82">
            <v>3.5</v>
          </cell>
        </row>
        <row r="83">
          <cell r="G83">
            <v>34.75</v>
          </cell>
          <cell r="M83">
            <v>14.25</v>
          </cell>
        </row>
        <row r="84">
          <cell r="G84">
            <v>31.5</v>
          </cell>
          <cell r="M84">
            <v>13.25</v>
          </cell>
        </row>
        <row r="85">
          <cell r="G85">
            <v>70.5</v>
          </cell>
          <cell r="L85">
            <v>6</v>
          </cell>
          <cell r="M85">
            <v>29</v>
          </cell>
        </row>
        <row r="86">
          <cell r="G86">
            <v>67.5</v>
          </cell>
          <cell r="L86">
            <v>6</v>
          </cell>
          <cell r="M86">
            <v>27</v>
          </cell>
        </row>
        <row r="87">
          <cell r="L87">
            <v>4</v>
          </cell>
        </row>
        <row r="88">
          <cell r="L88">
            <v>4</v>
          </cell>
        </row>
        <row r="111">
          <cell r="C111">
            <v>1</v>
          </cell>
        </row>
      </sheetData>
      <sheetData sheetId="2">
        <row r="14">
          <cell r="H14">
            <v>1</v>
          </cell>
        </row>
        <row r="15">
          <cell r="H15">
            <v>4</v>
          </cell>
          <cell r="M15">
            <v>1</v>
          </cell>
        </row>
        <row r="20">
          <cell r="H20">
            <v>260</v>
          </cell>
          <cell r="M20">
            <v>25</v>
          </cell>
          <cell r="N20">
            <v>103</v>
          </cell>
        </row>
        <row r="22">
          <cell r="H22">
            <v>1335.6</v>
          </cell>
          <cell r="M22">
            <v>152.80000000000001</v>
          </cell>
          <cell r="N22">
            <v>488</v>
          </cell>
        </row>
        <row r="29">
          <cell r="H29">
            <v>9</v>
          </cell>
          <cell r="M29">
            <v>5</v>
          </cell>
        </row>
        <row r="37">
          <cell r="H37">
            <v>88</v>
          </cell>
          <cell r="M37">
            <v>18</v>
          </cell>
          <cell r="N37">
            <v>22</v>
          </cell>
        </row>
        <row r="38">
          <cell r="H38">
            <v>39</v>
          </cell>
          <cell r="N38">
            <v>7</v>
          </cell>
        </row>
        <row r="39">
          <cell r="H39">
            <v>56</v>
          </cell>
          <cell r="N39">
            <v>29</v>
          </cell>
        </row>
        <row r="40">
          <cell r="H40">
            <v>52</v>
          </cell>
          <cell r="N40">
            <v>41</v>
          </cell>
        </row>
        <row r="41">
          <cell r="H41">
            <v>14</v>
          </cell>
          <cell r="N41">
            <v>4</v>
          </cell>
        </row>
        <row r="43">
          <cell r="H43">
            <v>10</v>
          </cell>
          <cell r="N43">
            <v>10</v>
          </cell>
        </row>
        <row r="44">
          <cell r="H44">
            <v>53</v>
          </cell>
          <cell r="M44">
            <v>4</v>
          </cell>
          <cell r="N44">
            <v>41</v>
          </cell>
        </row>
        <row r="45">
          <cell r="H45">
            <v>202</v>
          </cell>
          <cell r="M45">
            <v>11</v>
          </cell>
          <cell r="N45">
            <v>61</v>
          </cell>
        </row>
        <row r="46">
          <cell r="H46">
            <v>3</v>
          </cell>
          <cell r="M46">
            <v>8</v>
          </cell>
          <cell r="N46">
            <v>1</v>
          </cell>
        </row>
        <row r="49">
          <cell r="H49">
            <v>215</v>
          </cell>
          <cell r="M49">
            <v>9</v>
          </cell>
          <cell r="N49">
            <v>99</v>
          </cell>
        </row>
        <row r="50">
          <cell r="H50">
            <v>215</v>
          </cell>
          <cell r="M50">
            <v>9</v>
          </cell>
          <cell r="N50">
            <v>99</v>
          </cell>
        </row>
        <row r="51">
          <cell r="H51">
            <v>1</v>
          </cell>
          <cell r="N51">
            <v>1</v>
          </cell>
        </row>
        <row r="52">
          <cell r="H52">
            <v>32</v>
          </cell>
          <cell r="M52">
            <v>0</v>
          </cell>
          <cell r="N52">
            <v>32</v>
          </cell>
        </row>
        <row r="56">
          <cell r="H56">
            <v>25</v>
          </cell>
          <cell r="N56">
            <v>24</v>
          </cell>
        </row>
        <row r="58">
          <cell r="H58">
            <v>12</v>
          </cell>
          <cell r="N58">
            <v>12</v>
          </cell>
        </row>
        <row r="61">
          <cell r="H61">
            <v>3</v>
          </cell>
          <cell r="M61">
            <v>2</v>
          </cell>
        </row>
        <row r="65">
          <cell r="H65">
            <v>17</v>
          </cell>
          <cell r="M65">
            <v>17</v>
          </cell>
        </row>
        <row r="66">
          <cell r="H66">
            <v>17</v>
          </cell>
          <cell r="M66">
            <v>17</v>
          </cell>
        </row>
        <row r="79">
          <cell r="G79">
            <v>225</v>
          </cell>
          <cell r="M79">
            <v>64.75</v>
          </cell>
        </row>
        <row r="80">
          <cell r="G80">
            <v>214</v>
          </cell>
          <cell r="M80">
            <v>61.25</v>
          </cell>
        </row>
        <row r="81">
          <cell r="G81">
            <v>6.75</v>
          </cell>
        </row>
        <row r="82">
          <cell r="G82">
            <v>4.75</v>
          </cell>
        </row>
        <row r="83">
          <cell r="G83">
            <v>46.75</v>
          </cell>
          <cell r="M83">
            <v>22</v>
          </cell>
        </row>
        <row r="84">
          <cell r="G84">
            <v>45</v>
          </cell>
          <cell r="M84">
            <v>22</v>
          </cell>
        </row>
        <row r="85">
          <cell r="G85">
            <v>69</v>
          </cell>
          <cell r="M85">
            <v>31</v>
          </cell>
        </row>
        <row r="86">
          <cell r="G86">
            <v>69</v>
          </cell>
          <cell r="M86">
            <v>31</v>
          </cell>
        </row>
        <row r="87">
          <cell r="G87">
            <v>3</v>
          </cell>
        </row>
        <row r="88">
          <cell r="G88">
            <v>2</v>
          </cell>
        </row>
        <row r="111">
          <cell r="C111">
            <v>17</v>
          </cell>
        </row>
      </sheetData>
      <sheetData sheetId="3">
        <row r="14">
          <cell r="H14">
            <v>1</v>
          </cell>
        </row>
        <row r="15">
          <cell r="H15">
            <v>5</v>
          </cell>
          <cell r="M15">
            <v>1</v>
          </cell>
        </row>
        <row r="20">
          <cell r="H20">
            <v>450</v>
          </cell>
          <cell r="M20">
            <v>50</v>
          </cell>
          <cell r="N20">
            <v>165</v>
          </cell>
        </row>
        <row r="22">
          <cell r="H22">
            <v>2886.7</v>
          </cell>
          <cell r="M22">
            <v>250</v>
          </cell>
          <cell r="N22">
            <v>990</v>
          </cell>
        </row>
        <row r="29">
          <cell r="H29">
            <v>357</v>
          </cell>
          <cell r="M29">
            <v>50</v>
          </cell>
          <cell r="N29">
            <v>115</v>
          </cell>
        </row>
        <row r="30">
          <cell r="H30">
            <v>65</v>
          </cell>
          <cell r="N30">
            <v>41</v>
          </cell>
        </row>
        <row r="31">
          <cell r="H31">
            <v>7</v>
          </cell>
          <cell r="N31">
            <v>7</v>
          </cell>
        </row>
        <row r="32">
          <cell r="H32">
            <v>2</v>
          </cell>
          <cell r="N32">
            <v>2</v>
          </cell>
        </row>
        <row r="43">
          <cell r="H43">
            <v>113</v>
          </cell>
          <cell r="N43">
            <v>113</v>
          </cell>
        </row>
        <row r="44">
          <cell r="H44">
            <v>103</v>
          </cell>
          <cell r="N44">
            <v>46</v>
          </cell>
        </row>
        <row r="45">
          <cell r="H45">
            <v>314</v>
          </cell>
          <cell r="M45">
            <v>50</v>
          </cell>
          <cell r="N45">
            <v>45</v>
          </cell>
        </row>
        <row r="46">
          <cell r="H46">
            <v>5</v>
          </cell>
        </row>
        <row r="49">
          <cell r="H49">
            <v>291</v>
          </cell>
          <cell r="M49">
            <v>24</v>
          </cell>
          <cell r="N49">
            <v>165</v>
          </cell>
        </row>
        <row r="50">
          <cell r="H50">
            <v>291</v>
          </cell>
          <cell r="M50">
            <v>24</v>
          </cell>
          <cell r="N50">
            <v>165</v>
          </cell>
        </row>
        <row r="52">
          <cell r="H52">
            <v>55</v>
          </cell>
          <cell r="M52">
            <v>3</v>
          </cell>
          <cell r="N52">
            <v>31</v>
          </cell>
        </row>
        <row r="56">
          <cell r="H56">
            <v>30</v>
          </cell>
          <cell r="N56">
            <v>30</v>
          </cell>
        </row>
        <row r="58">
          <cell r="H58">
            <v>16</v>
          </cell>
        </row>
        <row r="61">
          <cell r="H61">
            <v>1</v>
          </cell>
        </row>
        <row r="65">
          <cell r="H65">
            <v>92</v>
          </cell>
          <cell r="M65">
            <v>50</v>
          </cell>
        </row>
        <row r="66">
          <cell r="H66">
            <v>53</v>
          </cell>
          <cell r="M66">
            <v>50</v>
          </cell>
        </row>
        <row r="79">
          <cell r="G79">
            <v>433</v>
          </cell>
          <cell r="L79">
            <v>13</v>
          </cell>
          <cell r="M79">
            <v>48</v>
          </cell>
        </row>
        <row r="80">
          <cell r="G80">
            <v>406</v>
          </cell>
          <cell r="L80">
            <v>10</v>
          </cell>
          <cell r="M80">
            <v>48</v>
          </cell>
        </row>
        <row r="81">
          <cell r="G81">
            <v>10</v>
          </cell>
        </row>
        <row r="82">
          <cell r="G82">
            <v>5</v>
          </cell>
        </row>
        <row r="83">
          <cell r="G83">
            <v>67.5</v>
          </cell>
          <cell r="M83">
            <v>10</v>
          </cell>
        </row>
        <row r="84">
          <cell r="G84">
            <v>59.5</v>
          </cell>
          <cell r="M84">
            <v>10</v>
          </cell>
        </row>
        <row r="85">
          <cell r="G85">
            <v>308</v>
          </cell>
          <cell r="M85">
            <v>38</v>
          </cell>
        </row>
        <row r="86">
          <cell r="G86">
            <v>290</v>
          </cell>
          <cell r="M86">
            <v>38</v>
          </cell>
        </row>
        <row r="87">
          <cell r="G87">
            <v>9</v>
          </cell>
          <cell r="L87">
            <v>9</v>
          </cell>
        </row>
        <row r="88">
          <cell r="G88">
            <v>7</v>
          </cell>
          <cell r="L88">
            <v>7</v>
          </cell>
        </row>
      </sheetData>
      <sheetData sheetId="4">
        <row r="14">
          <cell r="H14">
            <v>1</v>
          </cell>
        </row>
        <row r="15">
          <cell r="H15">
            <v>3</v>
          </cell>
          <cell r="M15">
            <v>2</v>
          </cell>
        </row>
        <row r="20">
          <cell r="H20">
            <v>401</v>
          </cell>
          <cell r="M20">
            <v>142</v>
          </cell>
          <cell r="N20">
            <v>125</v>
          </cell>
        </row>
        <row r="22">
          <cell r="H22">
            <v>1863.6</v>
          </cell>
          <cell r="M22">
            <v>764.3</v>
          </cell>
          <cell r="N22">
            <v>446</v>
          </cell>
        </row>
        <row r="29">
          <cell r="H29">
            <v>67</v>
          </cell>
          <cell r="M29">
            <v>67</v>
          </cell>
        </row>
        <row r="30">
          <cell r="H30">
            <v>2</v>
          </cell>
          <cell r="M30">
            <v>2</v>
          </cell>
        </row>
        <row r="37">
          <cell r="H37">
            <v>204</v>
          </cell>
          <cell r="M37">
            <v>71</v>
          </cell>
          <cell r="N37">
            <v>51</v>
          </cell>
        </row>
        <row r="38">
          <cell r="H38">
            <v>24</v>
          </cell>
          <cell r="N38">
            <v>6</v>
          </cell>
        </row>
        <row r="39">
          <cell r="H39">
            <v>59</v>
          </cell>
          <cell r="N39">
            <v>29</v>
          </cell>
        </row>
        <row r="40">
          <cell r="H40">
            <v>23</v>
          </cell>
          <cell r="N40">
            <v>16</v>
          </cell>
        </row>
        <row r="41">
          <cell r="H41">
            <v>21</v>
          </cell>
          <cell r="N41">
            <v>19</v>
          </cell>
        </row>
        <row r="43">
          <cell r="H43">
            <v>125</v>
          </cell>
          <cell r="N43">
            <v>121</v>
          </cell>
        </row>
        <row r="44">
          <cell r="H44">
            <v>77</v>
          </cell>
          <cell r="M44">
            <v>7</v>
          </cell>
          <cell r="N44">
            <v>58</v>
          </cell>
        </row>
        <row r="45">
          <cell r="H45">
            <v>300</v>
          </cell>
          <cell r="M45">
            <v>135</v>
          </cell>
          <cell r="N45">
            <v>44</v>
          </cell>
        </row>
        <row r="46">
          <cell r="H46">
            <v>1</v>
          </cell>
          <cell r="N46">
            <v>1</v>
          </cell>
        </row>
        <row r="49">
          <cell r="H49">
            <v>218</v>
          </cell>
          <cell r="M49">
            <v>33</v>
          </cell>
          <cell r="N49">
            <v>111</v>
          </cell>
        </row>
        <row r="50">
          <cell r="H50">
            <v>218</v>
          </cell>
          <cell r="M50">
            <v>33</v>
          </cell>
          <cell r="N50">
            <v>111</v>
          </cell>
        </row>
        <row r="52">
          <cell r="H52">
            <v>44</v>
          </cell>
          <cell r="M52">
            <v>6</v>
          </cell>
          <cell r="N52">
            <v>31</v>
          </cell>
        </row>
        <row r="56">
          <cell r="H56">
            <v>29</v>
          </cell>
          <cell r="N56">
            <v>21</v>
          </cell>
        </row>
        <row r="58">
          <cell r="H58">
            <v>14</v>
          </cell>
          <cell r="M58">
            <v>3</v>
          </cell>
          <cell r="N58">
            <v>10</v>
          </cell>
        </row>
        <row r="61">
          <cell r="H61">
            <v>2</v>
          </cell>
          <cell r="M61">
            <v>1</v>
          </cell>
        </row>
        <row r="65">
          <cell r="H65">
            <v>181</v>
          </cell>
          <cell r="M65">
            <v>58</v>
          </cell>
        </row>
        <row r="66">
          <cell r="H66">
            <v>62</v>
          </cell>
          <cell r="M66">
            <v>58</v>
          </cell>
        </row>
        <row r="79">
          <cell r="G79">
            <v>271.5</v>
          </cell>
          <cell r="M79">
            <v>68</v>
          </cell>
        </row>
        <row r="80">
          <cell r="G80">
            <v>253</v>
          </cell>
          <cell r="M80">
            <v>55</v>
          </cell>
        </row>
        <row r="81">
          <cell r="G81">
            <v>6</v>
          </cell>
        </row>
        <row r="82">
          <cell r="G82">
            <v>6</v>
          </cell>
        </row>
        <row r="83">
          <cell r="G83">
            <v>55.5</v>
          </cell>
          <cell r="M83">
            <v>21</v>
          </cell>
        </row>
        <row r="84">
          <cell r="G84">
            <v>47</v>
          </cell>
          <cell r="M84">
            <v>15</v>
          </cell>
        </row>
        <row r="85">
          <cell r="G85">
            <v>96</v>
          </cell>
          <cell r="M85">
            <v>41</v>
          </cell>
        </row>
        <row r="86">
          <cell r="G86">
            <v>91.5</v>
          </cell>
          <cell r="M86">
            <v>33</v>
          </cell>
        </row>
        <row r="87">
          <cell r="G87">
            <v>5</v>
          </cell>
        </row>
        <row r="88">
          <cell r="G88">
            <v>5</v>
          </cell>
        </row>
        <row r="90">
          <cell r="G90">
            <v>8</v>
          </cell>
        </row>
        <row r="107">
          <cell r="C107">
            <v>1</v>
          </cell>
          <cell r="D107">
            <v>4</v>
          </cell>
        </row>
        <row r="111">
          <cell r="C111">
            <v>58</v>
          </cell>
        </row>
        <row r="112">
          <cell r="C112">
            <v>4</v>
          </cell>
        </row>
        <row r="114">
          <cell r="C114">
            <v>4</v>
          </cell>
        </row>
      </sheetData>
      <sheetData sheetId="5">
        <row r="14">
          <cell r="H14">
            <v>1</v>
          </cell>
        </row>
        <row r="15">
          <cell r="H15">
            <v>3</v>
          </cell>
          <cell r="M15">
            <v>1</v>
          </cell>
        </row>
        <row r="20">
          <cell r="H20">
            <v>237</v>
          </cell>
          <cell r="M20">
            <v>40</v>
          </cell>
          <cell r="N20">
            <v>60</v>
          </cell>
        </row>
        <row r="22">
          <cell r="H22">
            <v>1162.2</v>
          </cell>
          <cell r="M22">
            <v>151.1</v>
          </cell>
          <cell r="N22">
            <v>305.5</v>
          </cell>
        </row>
        <row r="29">
          <cell r="H29">
            <v>184</v>
          </cell>
          <cell r="M29">
            <v>40</v>
          </cell>
          <cell r="N29">
            <v>44</v>
          </cell>
        </row>
        <row r="30">
          <cell r="H30">
            <v>47</v>
          </cell>
          <cell r="N30">
            <v>11</v>
          </cell>
        </row>
        <row r="31">
          <cell r="H31">
            <v>7</v>
          </cell>
          <cell r="N31">
            <v>5</v>
          </cell>
        </row>
        <row r="32">
          <cell r="H32">
            <v>2</v>
          </cell>
          <cell r="N32">
            <v>2</v>
          </cell>
        </row>
        <row r="43">
          <cell r="H43">
            <v>53</v>
          </cell>
          <cell r="N43">
            <v>53</v>
          </cell>
        </row>
        <row r="44">
          <cell r="H44">
            <v>49</v>
          </cell>
          <cell r="N44">
            <v>49</v>
          </cell>
        </row>
        <row r="45">
          <cell r="H45">
            <v>185</v>
          </cell>
          <cell r="M45">
            <v>34</v>
          </cell>
          <cell r="N45">
            <v>12</v>
          </cell>
        </row>
        <row r="46">
          <cell r="H46">
            <v>2</v>
          </cell>
        </row>
        <row r="49">
          <cell r="H49">
            <v>212</v>
          </cell>
          <cell r="M49">
            <v>28</v>
          </cell>
          <cell r="N49">
            <v>52</v>
          </cell>
        </row>
        <row r="50">
          <cell r="H50">
            <v>212</v>
          </cell>
          <cell r="M50">
            <v>28</v>
          </cell>
          <cell r="N50">
            <v>52</v>
          </cell>
        </row>
        <row r="52">
          <cell r="H52">
            <v>20</v>
          </cell>
          <cell r="N52">
            <v>16</v>
          </cell>
        </row>
        <row r="56">
          <cell r="H56">
            <v>15</v>
          </cell>
          <cell r="N56">
            <v>13</v>
          </cell>
        </row>
        <row r="61">
          <cell r="H61">
            <v>1</v>
          </cell>
          <cell r="M61">
            <v>1</v>
          </cell>
        </row>
        <row r="65">
          <cell r="H65">
            <v>6</v>
          </cell>
          <cell r="M65">
            <v>3</v>
          </cell>
        </row>
        <row r="66">
          <cell r="H66">
            <v>4</v>
          </cell>
          <cell r="M66">
            <v>3</v>
          </cell>
        </row>
        <row r="79">
          <cell r="G79">
            <v>180.75</v>
          </cell>
          <cell r="L79">
            <v>14</v>
          </cell>
          <cell r="M79">
            <v>39</v>
          </cell>
        </row>
        <row r="80">
          <cell r="G80">
            <v>175</v>
          </cell>
          <cell r="L80">
            <v>11.5</v>
          </cell>
          <cell r="M80">
            <v>30</v>
          </cell>
        </row>
        <row r="81">
          <cell r="G81">
            <v>4</v>
          </cell>
          <cell r="M81">
            <v>0</v>
          </cell>
        </row>
        <row r="82">
          <cell r="G82">
            <v>3.5</v>
          </cell>
          <cell r="M82">
            <v>0</v>
          </cell>
        </row>
        <row r="83">
          <cell r="G83">
            <v>37.5</v>
          </cell>
          <cell r="L83">
            <v>5</v>
          </cell>
          <cell r="M83">
            <v>14.5</v>
          </cell>
        </row>
        <row r="84">
          <cell r="G84">
            <v>35</v>
          </cell>
          <cell r="L84">
            <v>5</v>
          </cell>
          <cell r="M84">
            <v>13.5</v>
          </cell>
        </row>
        <row r="85">
          <cell r="G85">
            <v>49.5</v>
          </cell>
          <cell r="L85">
            <v>5.5</v>
          </cell>
          <cell r="M85">
            <v>18</v>
          </cell>
        </row>
        <row r="86">
          <cell r="G86">
            <v>49.5</v>
          </cell>
          <cell r="L86">
            <v>5.5</v>
          </cell>
          <cell r="M86">
            <v>18</v>
          </cell>
        </row>
        <row r="87">
          <cell r="G87">
            <v>3</v>
          </cell>
          <cell r="L87">
            <v>2</v>
          </cell>
        </row>
        <row r="88">
          <cell r="G88">
            <v>3</v>
          </cell>
          <cell r="L88">
            <v>2</v>
          </cell>
        </row>
        <row r="90">
          <cell r="G90">
            <v>2</v>
          </cell>
          <cell r="M90">
            <v>1</v>
          </cell>
        </row>
        <row r="111">
          <cell r="C111">
            <v>4</v>
          </cell>
        </row>
      </sheetData>
      <sheetData sheetId="6">
        <row r="14">
          <cell r="H14">
            <v>1</v>
          </cell>
        </row>
        <row r="15">
          <cell r="H15">
            <v>1</v>
          </cell>
        </row>
        <row r="20">
          <cell r="H20">
            <v>360</v>
          </cell>
          <cell r="N20">
            <v>125</v>
          </cell>
        </row>
        <row r="22">
          <cell r="H22">
            <v>1631.7</v>
          </cell>
          <cell r="N22">
            <v>547.29999999999995</v>
          </cell>
        </row>
        <row r="29">
          <cell r="H29">
            <v>175</v>
          </cell>
          <cell r="N29">
            <v>47</v>
          </cell>
        </row>
        <row r="30">
          <cell r="H30">
            <v>52</v>
          </cell>
          <cell r="N30">
            <v>23</v>
          </cell>
        </row>
        <row r="31">
          <cell r="H31">
            <v>7</v>
          </cell>
          <cell r="N31">
            <v>6</v>
          </cell>
        </row>
        <row r="32">
          <cell r="H32">
            <v>3</v>
          </cell>
          <cell r="N32">
            <v>3</v>
          </cell>
        </row>
        <row r="33">
          <cell r="H33">
            <v>1</v>
          </cell>
          <cell r="N33">
            <v>1</v>
          </cell>
        </row>
        <row r="37">
          <cell r="H37">
            <v>56</v>
          </cell>
          <cell r="N37">
            <v>11</v>
          </cell>
        </row>
        <row r="38">
          <cell r="H38">
            <v>15</v>
          </cell>
          <cell r="N38">
            <v>6</v>
          </cell>
        </row>
        <row r="39">
          <cell r="H39">
            <v>28</v>
          </cell>
          <cell r="N39">
            <v>13</v>
          </cell>
        </row>
        <row r="40">
          <cell r="H40">
            <v>12</v>
          </cell>
          <cell r="N40">
            <v>12</v>
          </cell>
        </row>
        <row r="41">
          <cell r="H41">
            <v>4</v>
          </cell>
          <cell r="N41">
            <v>4</v>
          </cell>
        </row>
        <row r="43">
          <cell r="H43">
            <v>8</v>
          </cell>
          <cell r="N43">
            <v>8</v>
          </cell>
        </row>
        <row r="44">
          <cell r="H44">
            <v>45</v>
          </cell>
          <cell r="N44">
            <v>31</v>
          </cell>
        </row>
        <row r="45">
          <cell r="H45">
            <v>305</v>
          </cell>
          <cell r="N45">
            <v>95</v>
          </cell>
        </row>
        <row r="46">
          <cell r="H46">
            <v>1</v>
          </cell>
        </row>
        <row r="49">
          <cell r="H49">
            <v>235</v>
          </cell>
          <cell r="N49">
            <v>97</v>
          </cell>
        </row>
        <row r="50">
          <cell r="H50">
            <v>235</v>
          </cell>
          <cell r="N50">
            <v>97</v>
          </cell>
        </row>
        <row r="52">
          <cell r="H52">
            <v>10</v>
          </cell>
          <cell r="N52">
            <v>3</v>
          </cell>
        </row>
        <row r="56">
          <cell r="H56">
            <v>12</v>
          </cell>
          <cell r="N56">
            <v>10</v>
          </cell>
        </row>
        <row r="58">
          <cell r="H58">
            <v>2</v>
          </cell>
        </row>
        <row r="61">
          <cell r="H61">
            <v>2</v>
          </cell>
          <cell r="N61">
            <v>1</v>
          </cell>
        </row>
        <row r="65">
          <cell r="H65">
            <v>184</v>
          </cell>
          <cell r="N65">
            <v>30</v>
          </cell>
        </row>
        <row r="66">
          <cell r="H66">
            <v>79</v>
          </cell>
          <cell r="N66">
            <v>5</v>
          </cell>
        </row>
        <row r="79">
          <cell r="G79">
            <v>270</v>
          </cell>
          <cell r="M79">
            <v>62</v>
          </cell>
        </row>
        <row r="80">
          <cell r="G80">
            <v>267</v>
          </cell>
          <cell r="M80">
            <v>62</v>
          </cell>
        </row>
        <row r="81">
          <cell r="G81">
            <v>5</v>
          </cell>
        </row>
        <row r="82">
          <cell r="G82">
            <v>4.5</v>
          </cell>
        </row>
        <row r="83">
          <cell r="G83">
            <v>54.5</v>
          </cell>
          <cell r="M83">
            <v>22</v>
          </cell>
        </row>
        <row r="84">
          <cell r="G84">
            <v>53.5</v>
          </cell>
          <cell r="M84">
            <v>22</v>
          </cell>
        </row>
        <row r="85">
          <cell r="G85">
            <v>111</v>
          </cell>
          <cell r="M85">
            <v>38</v>
          </cell>
        </row>
        <row r="86">
          <cell r="G86">
            <v>110.5</v>
          </cell>
          <cell r="M86">
            <v>38</v>
          </cell>
        </row>
        <row r="87">
          <cell r="G87">
            <v>4</v>
          </cell>
        </row>
        <row r="88">
          <cell r="G88">
            <v>3</v>
          </cell>
        </row>
        <row r="90">
          <cell r="G90">
            <v>3</v>
          </cell>
          <cell r="M90">
            <v>2</v>
          </cell>
        </row>
      </sheetData>
      <sheetData sheetId="7">
        <row r="14">
          <cell r="H14">
            <v>1</v>
          </cell>
        </row>
        <row r="15">
          <cell r="H15">
            <v>1</v>
          </cell>
          <cell r="M15">
            <v>1</v>
          </cell>
        </row>
        <row r="20">
          <cell r="H20">
            <v>160</v>
          </cell>
          <cell r="M20">
            <v>40</v>
          </cell>
          <cell r="N20">
            <v>25</v>
          </cell>
        </row>
        <row r="22">
          <cell r="H22">
            <v>831.3</v>
          </cell>
          <cell r="M22">
            <v>200</v>
          </cell>
          <cell r="N22">
            <v>125</v>
          </cell>
        </row>
        <row r="37">
          <cell r="H37">
            <v>68</v>
          </cell>
          <cell r="M37">
            <v>40</v>
          </cell>
          <cell r="N37">
            <v>3</v>
          </cell>
        </row>
        <row r="38">
          <cell r="H38">
            <v>17</v>
          </cell>
          <cell r="N38">
            <v>2</v>
          </cell>
        </row>
        <row r="39">
          <cell r="H39">
            <v>46</v>
          </cell>
          <cell r="N39">
            <v>6</v>
          </cell>
        </row>
        <row r="40">
          <cell r="H40">
            <v>19</v>
          </cell>
          <cell r="N40">
            <v>7</v>
          </cell>
        </row>
        <row r="41">
          <cell r="H41">
            <v>10</v>
          </cell>
          <cell r="N41">
            <v>5</v>
          </cell>
        </row>
        <row r="42">
          <cell r="H42">
            <v>2</v>
          </cell>
          <cell r="N42">
            <v>2</v>
          </cell>
        </row>
        <row r="43">
          <cell r="H43">
            <v>25</v>
          </cell>
          <cell r="N43">
            <v>25</v>
          </cell>
        </row>
        <row r="44">
          <cell r="H44">
            <v>21</v>
          </cell>
          <cell r="M44">
            <v>1</v>
          </cell>
          <cell r="N44">
            <v>4</v>
          </cell>
        </row>
        <row r="45">
          <cell r="H45">
            <v>131</v>
          </cell>
          <cell r="M45">
            <v>39</v>
          </cell>
          <cell r="N45">
            <v>21</v>
          </cell>
        </row>
        <row r="49">
          <cell r="H49">
            <v>118</v>
          </cell>
          <cell r="M49">
            <v>16</v>
          </cell>
          <cell r="N49">
            <v>19</v>
          </cell>
        </row>
        <row r="50">
          <cell r="H50">
            <v>118</v>
          </cell>
          <cell r="M50">
            <v>16</v>
          </cell>
          <cell r="N50">
            <v>19</v>
          </cell>
        </row>
        <row r="51">
          <cell r="H51">
            <v>1</v>
          </cell>
        </row>
        <row r="52">
          <cell r="H52">
            <v>17</v>
          </cell>
          <cell r="M52">
            <v>5</v>
          </cell>
          <cell r="N52">
            <v>2</v>
          </cell>
        </row>
        <row r="56">
          <cell r="H56">
            <v>11</v>
          </cell>
          <cell r="N56">
            <v>4</v>
          </cell>
        </row>
        <row r="58">
          <cell r="H58">
            <v>2</v>
          </cell>
          <cell r="M58">
            <v>1</v>
          </cell>
          <cell r="N58">
            <v>1</v>
          </cell>
        </row>
        <row r="61">
          <cell r="H61">
            <v>1</v>
          </cell>
          <cell r="M61">
            <v>1</v>
          </cell>
        </row>
        <row r="65">
          <cell r="H65">
            <v>40</v>
          </cell>
        </row>
        <row r="66">
          <cell r="H66">
            <v>30</v>
          </cell>
        </row>
        <row r="79">
          <cell r="G79">
            <v>122</v>
          </cell>
          <cell r="L79">
            <v>8.5</v>
          </cell>
          <cell r="M79">
            <v>11</v>
          </cell>
        </row>
        <row r="80">
          <cell r="G80">
            <v>120</v>
          </cell>
          <cell r="L80">
            <v>8.5</v>
          </cell>
          <cell r="M80">
            <v>11</v>
          </cell>
        </row>
        <row r="81">
          <cell r="G81">
            <v>2.75</v>
          </cell>
        </row>
        <row r="82">
          <cell r="G82">
            <v>2.25</v>
          </cell>
        </row>
        <row r="83">
          <cell r="G83">
            <v>17.25</v>
          </cell>
          <cell r="M83">
            <v>2.75</v>
          </cell>
        </row>
        <row r="84">
          <cell r="G84">
            <v>16</v>
          </cell>
          <cell r="M84">
            <v>2.75</v>
          </cell>
        </row>
        <row r="85">
          <cell r="G85">
            <v>26</v>
          </cell>
          <cell r="M85">
            <v>5.25</v>
          </cell>
        </row>
        <row r="86">
          <cell r="G86">
            <v>26</v>
          </cell>
          <cell r="M86">
            <v>5.25</v>
          </cell>
        </row>
        <row r="87">
          <cell r="G87">
            <v>4</v>
          </cell>
          <cell r="L87">
            <v>4</v>
          </cell>
        </row>
        <row r="88">
          <cell r="G88">
            <v>4</v>
          </cell>
          <cell r="L88">
            <v>4</v>
          </cell>
        </row>
        <row r="90">
          <cell r="G90">
            <v>1.5</v>
          </cell>
          <cell r="L90">
            <v>1.5</v>
          </cell>
        </row>
        <row r="114">
          <cell r="C114">
            <v>30</v>
          </cell>
        </row>
      </sheetData>
      <sheetData sheetId="8">
        <row r="14">
          <cell r="H14">
            <v>1</v>
          </cell>
        </row>
        <row r="15">
          <cell r="H15">
            <v>1</v>
          </cell>
          <cell r="M15">
            <v>1</v>
          </cell>
        </row>
        <row r="20">
          <cell r="H20">
            <v>375</v>
          </cell>
          <cell r="M20">
            <v>32</v>
          </cell>
          <cell r="N20">
            <v>250</v>
          </cell>
        </row>
        <row r="22">
          <cell r="H22">
            <v>1914.1</v>
          </cell>
          <cell r="M22">
            <v>221.1</v>
          </cell>
          <cell r="N22">
            <v>1249.0999999999999</v>
          </cell>
        </row>
        <row r="29">
          <cell r="H29">
            <v>148</v>
          </cell>
          <cell r="M29">
            <v>34</v>
          </cell>
          <cell r="N29">
            <v>90</v>
          </cell>
        </row>
        <row r="30">
          <cell r="H30">
            <v>39</v>
          </cell>
          <cell r="N30">
            <v>26</v>
          </cell>
        </row>
        <row r="31">
          <cell r="H31">
            <v>11</v>
          </cell>
          <cell r="N31">
            <v>7</v>
          </cell>
        </row>
        <row r="32">
          <cell r="H32">
            <v>15</v>
          </cell>
          <cell r="N32">
            <v>10</v>
          </cell>
        </row>
        <row r="33">
          <cell r="H33">
            <v>1</v>
          </cell>
        </row>
        <row r="37">
          <cell r="H37">
            <v>50</v>
          </cell>
          <cell r="N37">
            <v>31</v>
          </cell>
        </row>
        <row r="38">
          <cell r="H38">
            <v>15</v>
          </cell>
          <cell r="N38">
            <v>7</v>
          </cell>
        </row>
        <row r="39">
          <cell r="H39">
            <v>38</v>
          </cell>
          <cell r="N39">
            <v>31</v>
          </cell>
        </row>
        <row r="40">
          <cell r="H40">
            <v>18</v>
          </cell>
          <cell r="N40">
            <v>13</v>
          </cell>
        </row>
        <row r="41">
          <cell r="H41">
            <v>25</v>
          </cell>
          <cell r="N41">
            <v>20</v>
          </cell>
        </row>
        <row r="42">
          <cell r="H42">
            <v>8</v>
          </cell>
          <cell r="N42">
            <v>7</v>
          </cell>
        </row>
        <row r="43">
          <cell r="H43">
            <v>105</v>
          </cell>
          <cell r="N43">
            <v>105</v>
          </cell>
        </row>
        <row r="44">
          <cell r="H44">
            <v>77</v>
          </cell>
          <cell r="N44">
            <v>77</v>
          </cell>
        </row>
        <row r="45">
          <cell r="H45">
            <v>233</v>
          </cell>
          <cell r="M45">
            <v>34</v>
          </cell>
          <cell r="N45">
            <v>136</v>
          </cell>
        </row>
        <row r="46">
          <cell r="H46">
            <v>10</v>
          </cell>
          <cell r="N46">
            <v>1</v>
          </cell>
        </row>
        <row r="49">
          <cell r="H49">
            <v>143</v>
          </cell>
          <cell r="M49">
            <v>4</v>
          </cell>
          <cell r="N49">
            <v>116</v>
          </cell>
        </row>
        <row r="50">
          <cell r="H50">
            <v>143</v>
          </cell>
          <cell r="M50">
            <v>4</v>
          </cell>
          <cell r="N50">
            <v>116</v>
          </cell>
        </row>
        <row r="51">
          <cell r="H51">
            <v>1</v>
          </cell>
        </row>
        <row r="52">
          <cell r="H52">
            <v>67</v>
          </cell>
          <cell r="M52">
            <v>4</v>
          </cell>
          <cell r="N52">
            <v>49</v>
          </cell>
        </row>
        <row r="56">
          <cell r="H56">
            <v>51</v>
          </cell>
          <cell r="N56">
            <v>50</v>
          </cell>
        </row>
        <row r="58">
          <cell r="H58">
            <v>21</v>
          </cell>
          <cell r="M58">
            <v>1</v>
          </cell>
          <cell r="N58">
            <v>15</v>
          </cell>
        </row>
        <row r="61">
          <cell r="H61">
            <v>5</v>
          </cell>
          <cell r="N61">
            <v>3</v>
          </cell>
        </row>
        <row r="65">
          <cell r="H65">
            <v>94</v>
          </cell>
          <cell r="M65">
            <v>34</v>
          </cell>
        </row>
        <row r="66">
          <cell r="H66">
            <v>73</v>
          </cell>
          <cell r="M66">
            <v>34</v>
          </cell>
        </row>
        <row r="79">
          <cell r="G79">
            <v>337.5</v>
          </cell>
          <cell r="L79">
            <v>9.5</v>
          </cell>
          <cell r="M79">
            <v>176.25</v>
          </cell>
        </row>
        <row r="80">
          <cell r="G80">
            <v>335.5</v>
          </cell>
          <cell r="L80">
            <v>9.5</v>
          </cell>
          <cell r="M80">
            <v>176.25</v>
          </cell>
        </row>
        <row r="81">
          <cell r="G81">
            <v>7</v>
          </cell>
        </row>
        <row r="82">
          <cell r="G82">
            <v>6</v>
          </cell>
        </row>
        <row r="83">
          <cell r="G83">
            <v>74.25</v>
          </cell>
          <cell r="L83">
            <v>1</v>
          </cell>
          <cell r="M83">
            <v>58.25</v>
          </cell>
        </row>
        <row r="84">
          <cell r="G84">
            <v>74.25</v>
          </cell>
          <cell r="L84">
            <v>1</v>
          </cell>
          <cell r="M84">
            <v>58.25</v>
          </cell>
        </row>
        <row r="85">
          <cell r="G85">
            <v>118</v>
          </cell>
          <cell r="L85">
            <v>2.5</v>
          </cell>
          <cell r="M85">
            <v>95</v>
          </cell>
        </row>
        <row r="86">
          <cell r="G86">
            <v>118</v>
          </cell>
          <cell r="L86">
            <v>2.5</v>
          </cell>
          <cell r="M86">
            <v>95</v>
          </cell>
        </row>
        <row r="87">
          <cell r="G87">
            <v>7</v>
          </cell>
          <cell r="L87">
            <v>3</v>
          </cell>
        </row>
        <row r="88">
          <cell r="G88">
            <v>7</v>
          </cell>
          <cell r="L88">
            <v>3</v>
          </cell>
        </row>
        <row r="90">
          <cell r="G90">
            <v>6</v>
          </cell>
          <cell r="M90">
            <v>5</v>
          </cell>
        </row>
        <row r="111">
          <cell r="C111">
            <v>6</v>
          </cell>
        </row>
      </sheetData>
      <sheetData sheetId="9">
        <row r="14">
          <cell r="H14">
            <v>1</v>
          </cell>
        </row>
        <row r="15">
          <cell r="H15">
            <v>1</v>
          </cell>
          <cell r="M15">
            <v>1</v>
          </cell>
        </row>
        <row r="20">
          <cell r="H20">
            <v>190</v>
          </cell>
          <cell r="M20">
            <v>10</v>
          </cell>
          <cell r="N20">
            <v>100</v>
          </cell>
        </row>
        <row r="22">
          <cell r="H22">
            <v>1008.27</v>
          </cell>
          <cell r="M22">
            <v>53</v>
          </cell>
          <cell r="N22">
            <v>498</v>
          </cell>
        </row>
        <row r="29">
          <cell r="H29">
            <v>66</v>
          </cell>
          <cell r="M29">
            <v>5</v>
          </cell>
          <cell r="N29">
            <v>20</v>
          </cell>
        </row>
        <row r="30">
          <cell r="H30">
            <v>31</v>
          </cell>
          <cell r="N30">
            <v>17</v>
          </cell>
        </row>
        <row r="31">
          <cell r="H31">
            <v>9</v>
          </cell>
          <cell r="N31">
            <v>5</v>
          </cell>
        </row>
        <row r="32">
          <cell r="H32">
            <v>11</v>
          </cell>
          <cell r="N32">
            <v>8</v>
          </cell>
        </row>
        <row r="37">
          <cell r="H37">
            <v>31</v>
          </cell>
          <cell r="M37">
            <v>5</v>
          </cell>
          <cell r="N37">
            <v>12</v>
          </cell>
        </row>
        <row r="38">
          <cell r="H38">
            <v>2</v>
          </cell>
          <cell r="N38">
            <v>2</v>
          </cell>
        </row>
        <row r="39">
          <cell r="H39">
            <v>20</v>
          </cell>
          <cell r="N39">
            <v>12</v>
          </cell>
        </row>
        <row r="40">
          <cell r="H40">
            <v>8</v>
          </cell>
          <cell r="N40">
            <v>6</v>
          </cell>
        </row>
        <row r="41">
          <cell r="H41">
            <v>20</v>
          </cell>
          <cell r="N41">
            <v>20</v>
          </cell>
        </row>
        <row r="42">
          <cell r="H42">
            <v>2</v>
          </cell>
          <cell r="N42">
            <v>2</v>
          </cell>
        </row>
        <row r="43">
          <cell r="H43">
            <v>28</v>
          </cell>
          <cell r="N43">
            <v>28</v>
          </cell>
        </row>
        <row r="44">
          <cell r="H44">
            <v>30</v>
          </cell>
          <cell r="N44">
            <v>26</v>
          </cell>
        </row>
        <row r="45">
          <cell r="H45">
            <v>129</v>
          </cell>
          <cell r="N45">
            <v>40</v>
          </cell>
        </row>
        <row r="46">
          <cell r="H46">
            <v>5</v>
          </cell>
          <cell r="N46">
            <v>2</v>
          </cell>
        </row>
        <row r="49">
          <cell r="H49">
            <v>81</v>
          </cell>
          <cell r="M49">
            <v>6</v>
          </cell>
          <cell r="N49">
            <v>32</v>
          </cell>
        </row>
        <row r="50">
          <cell r="H50">
            <v>81</v>
          </cell>
          <cell r="M50">
            <v>6</v>
          </cell>
          <cell r="N50">
            <v>32</v>
          </cell>
        </row>
        <row r="51">
          <cell r="H51">
            <v>1</v>
          </cell>
          <cell r="N51">
            <v>1</v>
          </cell>
        </row>
        <row r="52">
          <cell r="H52">
            <v>30</v>
          </cell>
          <cell r="N52">
            <v>17</v>
          </cell>
        </row>
        <row r="56">
          <cell r="H56">
            <v>21</v>
          </cell>
          <cell r="N56">
            <v>20</v>
          </cell>
        </row>
        <row r="58">
          <cell r="H58">
            <v>6</v>
          </cell>
          <cell r="N58">
            <v>3</v>
          </cell>
        </row>
        <row r="61">
          <cell r="H61">
            <v>2</v>
          </cell>
        </row>
        <row r="65">
          <cell r="H65">
            <v>39</v>
          </cell>
          <cell r="M65">
            <v>10</v>
          </cell>
        </row>
        <row r="66">
          <cell r="H66">
            <v>30</v>
          </cell>
          <cell r="M66">
            <v>10</v>
          </cell>
        </row>
        <row r="79">
          <cell r="G79">
            <v>154</v>
          </cell>
          <cell r="M79">
            <v>49.25</v>
          </cell>
        </row>
        <row r="80">
          <cell r="G80">
            <v>139.75</v>
          </cell>
          <cell r="M80">
            <v>47.5</v>
          </cell>
        </row>
        <row r="81">
          <cell r="G81">
            <v>6.25</v>
          </cell>
          <cell r="M81">
            <v>2</v>
          </cell>
        </row>
        <row r="82">
          <cell r="G82">
            <v>5</v>
          </cell>
          <cell r="M82">
            <v>2</v>
          </cell>
        </row>
        <row r="83">
          <cell r="G83">
            <v>28.5</v>
          </cell>
          <cell r="M83">
            <v>16</v>
          </cell>
        </row>
        <row r="84">
          <cell r="G84">
            <v>28.25</v>
          </cell>
          <cell r="M84">
            <v>16</v>
          </cell>
        </row>
        <row r="85">
          <cell r="G85">
            <v>37.25</v>
          </cell>
          <cell r="M85">
            <v>24.25</v>
          </cell>
        </row>
        <row r="86">
          <cell r="G86">
            <v>35.75</v>
          </cell>
          <cell r="M86">
            <v>22.5</v>
          </cell>
        </row>
        <row r="87">
          <cell r="G87">
            <v>2</v>
          </cell>
        </row>
        <row r="88">
          <cell r="G88">
            <v>1</v>
          </cell>
        </row>
        <row r="90">
          <cell r="G90">
            <v>1</v>
          </cell>
        </row>
      </sheetData>
      <sheetData sheetId="10">
        <row r="14">
          <cell r="H14">
            <v>1</v>
          </cell>
        </row>
        <row r="15">
          <cell r="H15">
            <v>1</v>
          </cell>
          <cell r="M15">
            <v>1</v>
          </cell>
        </row>
        <row r="20">
          <cell r="H20">
            <v>330</v>
          </cell>
          <cell r="M20">
            <v>20</v>
          </cell>
          <cell r="N20">
            <v>160</v>
          </cell>
        </row>
        <row r="22">
          <cell r="H22">
            <v>2326</v>
          </cell>
          <cell r="M22">
            <v>140</v>
          </cell>
          <cell r="N22">
            <v>1120</v>
          </cell>
        </row>
        <row r="29">
          <cell r="H29">
            <v>111</v>
          </cell>
          <cell r="M29">
            <v>9</v>
          </cell>
          <cell r="N29">
            <v>26</v>
          </cell>
        </row>
        <row r="30">
          <cell r="H30">
            <v>68</v>
          </cell>
          <cell r="N30">
            <v>49</v>
          </cell>
        </row>
        <row r="31">
          <cell r="H31">
            <v>11</v>
          </cell>
          <cell r="N31">
            <v>6</v>
          </cell>
        </row>
        <row r="32">
          <cell r="H32">
            <v>9</v>
          </cell>
          <cell r="N32">
            <v>9</v>
          </cell>
        </row>
        <row r="37">
          <cell r="H37">
            <v>38</v>
          </cell>
          <cell r="M37">
            <v>11</v>
          </cell>
          <cell r="N37">
            <v>17</v>
          </cell>
        </row>
        <row r="38">
          <cell r="H38">
            <v>7</v>
          </cell>
          <cell r="N38">
            <v>4</v>
          </cell>
        </row>
        <row r="39">
          <cell r="H39">
            <v>25</v>
          </cell>
          <cell r="N39">
            <v>16</v>
          </cell>
        </row>
        <row r="40">
          <cell r="H40">
            <v>14</v>
          </cell>
          <cell r="N40">
            <v>9</v>
          </cell>
        </row>
        <row r="41">
          <cell r="H41">
            <v>24</v>
          </cell>
          <cell r="N41">
            <v>20</v>
          </cell>
        </row>
        <row r="42">
          <cell r="H42">
            <v>4</v>
          </cell>
          <cell r="N42">
            <v>4</v>
          </cell>
        </row>
        <row r="43">
          <cell r="H43">
            <v>129</v>
          </cell>
          <cell r="N43">
            <v>129</v>
          </cell>
        </row>
        <row r="44">
          <cell r="H44">
            <v>51</v>
          </cell>
          <cell r="M44">
            <v>4</v>
          </cell>
          <cell r="N44">
            <v>40</v>
          </cell>
        </row>
        <row r="45">
          <cell r="H45">
            <v>174</v>
          </cell>
          <cell r="M45">
            <v>16</v>
          </cell>
          <cell r="N45">
            <v>98</v>
          </cell>
        </row>
        <row r="46">
          <cell r="H46">
            <v>11</v>
          </cell>
          <cell r="N46">
            <v>6</v>
          </cell>
        </row>
        <row r="49">
          <cell r="H49">
            <v>91</v>
          </cell>
          <cell r="M49">
            <v>7</v>
          </cell>
          <cell r="N49">
            <v>41</v>
          </cell>
        </row>
        <row r="50">
          <cell r="H50">
            <v>91</v>
          </cell>
          <cell r="M50">
            <v>7</v>
          </cell>
          <cell r="N50">
            <v>41</v>
          </cell>
        </row>
        <row r="51">
          <cell r="H51">
            <v>2</v>
          </cell>
        </row>
        <row r="52">
          <cell r="H52">
            <v>104</v>
          </cell>
          <cell r="M52">
            <v>20</v>
          </cell>
          <cell r="N52">
            <v>47</v>
          </cell>
        </row>
        <row r="53">
          <cell r="H53">
            <v>4</v>
          </cell>
          <cell r="N53">
            <v>2</v>
          </cell>
        </row>
        <row r="56">
          <cell r="H56">
            <v>43</v>
          </cell>
          <cell r="N56">
            <v>35</v>
          </cell>
        </row>
        <row r="58">
          <cell r="H58">
            <v>44</v>
          </cell>
          <cell r="N58">
            <v>17</v>
          </cell>
        </row>
        <row r="61">
          <cell r="H61">
            <v>4</v>
          </cell>
          <cell r="N61">
            <v>2</v>
          </cell>
        </row>
        <row r="65">
          <cell r="H65">
            <v>72</v>
          </cell>
          <cell r="M65">
            <v>14</v>
          </cell>
          <cell r="N65">
            <v>8</v>
          </cell>
        </row>
        <row r="66">
          <cell r="H66">
            <v>56</v>
          </cell>
          <cell r="M66">
            <v>14</v>
          </cell>
          <cell r="N66">
            <v>4</v>
          </cell>
        </row>
        <row r="79">
          <cell r="G79">
            <v>241</v>
          </cell>
          <cell r="L79">
            <v>3</v>
          </cell>
          <cell r="M79">
            <v>103.5</v>
          </cell>
        </row>
        <row r="80">
          <cell r="G80">
            <v>238.5</v>
          </cell>
          <cell r="L80">
            <v>3</v>
          </cell>
          <cell r="M80">
            <v>103.5</v>
          </cell>
        </row>
        <row r="81">
          <cell r="G81">
            <v>2.5</v>
          </cell>
        </row>
        <row r="82">
          <cell r="G82">
            <v>2.5</v>
          </cell>
        </row>
        <row r="83">
          <cell r="G83">
            <v>54.75</v>
          </cell>
          <cell r="M83">
            <v>40</v>
          </cell>
        </row>
        <row r="84">
          <cell r="G84">
            <v>53</v>
          </cell>
          <cell r="M84">
            <v>40</v>
          </cell>
        </row>
        <row r="85">
          <cell r="G85">
            <v>56</v>
          </cell>
          <cell r="M85">
            <v>47.5</v>
          </cell>
        </row>
        <row r="86">
          <cell r="G86">
            <v>56</v>
          </cell>
          <cell r="M86">
            <v>47.5</v>
          </cell>
        </row>
        <row r="87">
          <cell r="G87">
            <v>2</v>
          </cell>
          <cell r="L87">
            <v>2</v>
          </cell>
        </row>
        <row r="88">
          <cell r="G88">
            <v>1</v>
          </cell>
          <cell r="L88">
            <v>1</v>
          </cell>
        </row>
        <row r="111">
          <cell r="C111">
            <v>4</v>
          </cell>
        </row>
      </sheetData>
      <sheetData sheetId="11">
        <row r="14">
          <cell r="K14">
            <v>1</v>
          </cell>
        </row>
        <row r="15">
          <cell r="K15">
            <v>6</v>
          </cell>
        </row>
        <row r="20">
          <cell r="K20">
            <v>710</v>
          </cell>
          <cell r="N20">
            <v>585</v>
          </cell>
        </row>
        <row r="22">
          <cell r="K22">
            <v>5641.9</v>
          </cell>
          <cell r="N22">
            <v>4335.3</v>
          </cell>
        </row>
        <row r="29">
          <cell r="K29">
            <v>19</v>
          </cell>
          <cell r="N29">
            <v>18</v>
          </cell>
        </row>
        <row r="30">
          <cell r="K30">
            <v>134</v>
          </cell>
          <cell r="N30">
            <v>127</v>
          </cell>
        </row>
        <row r="31">
          <cell r="K31">
            <v>60</v>
          </cell>
          <cell r="N31">
            <v>52</v>
          </cell>
        </row>
        <row r="32">
          <cell r="K32">
            <v>51</v>
          </cell>
          <cell r="N32">
            <v>41</v>
          </cell>
        </row>
        <row r="33">
          <cell r="K33">
            <v>2</v>
          </cell>
        </row>
        <row r="37">
          <cell r="K37">
            <v>6</v>
          </cell>
          <cell r="N37">
            <v>5</v>
          </cell>
        </row>
        <row r="38">
          <cell r="K38">
            <v>10</v>
          </cell>
          <cell r="N38">
            <v>9</v>
          </cell>
        </row>
        <row r="39">
          <cell r="K39">
            <v>132</v>
          </cell>
          <cell r="N39">
            <v>109</v>
          </cell>
        </row>
        <row r="40">
          <cell r="K40">
            <v>109</v>
          </cell>
          <cell r="N40">
            <v>88</v>
          </cell>
        </row>
        <row r="41">
          <cell r="K41">
            <v>165</v>
          </cell>
          <cell r="N41">
            <v>139</v>
          </cell>
        </row>
        <row r="42">
          <cell r="K42">
            <v>29</v>
          </cell>
          <cell r="N42">
            <v>25</v>
          </cell>
        </row>
        <row r="43">
          <cell r="K43">
            <v>145</v>
          </cell>
          <cell r="N43">
            <v>115</v>
          </cell>
        </row>
        <row r="44">
          <cell r="K44">
            <v>93</v>
          </cell>
          <cell r="N44">
            <v>86</v>
          </cell>
        </row>
        <row r="45">
          <cell r="K45">
            <v>209</v>
          </cell>
          <cell r="N45">
            <v>182</v>
          </cell>
        </row>
        <row r="46">
          <cell r="K46">
            <v>92</v>
          </cell>
          <cell r="N46">
            <v>77</v>
          </cell>
        </row>
        <row r="49">
          <cell r="K49">
            <v>2</v>
          </cell>
          <cell r="N49">
            <v>1</v>
          </cell>
        </row>
        <row r="50">
          <cell r="K50">
            <v>2</v>
          </cell>
          <cell r="N50">
            <v>1</v>
          </cell>
        </row>
        <row r="51">
          <cell r="K51">
            <v>6</v>
          </cell>
          <cell r="N51">
            <v>1</v>
          </cell>
        </row>
        <row r="52">
          <cell r="K52">
            <v>183</v>
          </cell>
          <cell r="N52">
            <v>183</v>
          </cell>
        </row>
        <row r="56">
          <cell r="K56">
            <v>132</v>
          </cell>
          <cell r="N56">
            <v>124</v>
          </cell>
        </row>
        <row r="58">
          <cell r="K58">
            <v>46</v>
          </cell>
          <cell r="N58">
            <v>45</v>
          </cell>
        </row>
        <row r="61">
          <cell r="K61">
            <v>26</v>
          </cell>
          <cell r="N61">
            <v>23</v>
          </cell>
        </row>
        <row r="65">
          <cell r="K65">
            <v>7</v>
          </cell>
          <cell r="N65">
            <v>1</v>
          </cell>
        </row>
        <row r="66">
          <cell r="K66">
            <v>2</v>
          </cell>
          <cell r="N66">
            <v>1</v>
          </cell>
        </row>
        <row r="79">
          <cell r="J79">
            <v>603.75</v>
          </cell>
          <cell r="M79">
            <v>360.25</v>
          </cell>
        </row>
        <row r="80">
          <cell r="J80">
            <v>529</v>
          </cell>
          <cell r="M80">
            <v>310</v>
          </cell>
        </row>
        <row r="81">
          <cell r="J81">
            <v>17.5</v>
          </cell>
        </row>
        <row r="82">
          <cell r="J82">
            <v>16.25</v>
          </cell>
        </row>
        <row r="83">
          <cell r="J83">
            <v>122.25</v>
          </cell>
          <cell r="M83">
            <v>91.5</v>
          </cell>
        </row>
        <row r="84">
          <cell r="J84">
            <v>112.5</v>
          </cell>
          <cell r="M84">
            <v>84.5</v>
          </cell>
        </row>
        <row r="85">
          <cell r="J85">
            <v>201.25</v>
          </cell>
          <cell r="M85">
            <v>191.25</v>
          </cell>
        </row>
        <row r="86">
          <cell r="J86">
            <v>161.5</v>
          </cell>
          <cell r="M86">
            <v>154</v>
          </cell>
        </row>
        <row r="111">
          <cell r="C111">
            <v>2</v>
          </cell>
        </row>
      </sheetData>
      <sheetData sheetId="12">
        <row r="14">
          <cell r="E14">
            <v>1</v>
          </cell>
        </row>
        <row r="15">
          <cell r="E15">
            <v>1</v>
          </cell>
        </row>
        <row r="20">
          <cell r="E20">
            <v>376</v>
          </cell>
          <cell r="N20">
            <v>270</v>
          </cell>
        </row>
        <row r="22">
          <cell r="E22">
            <v>2549.6</v>
          </cell>
          <cell r="N22">
            <v>1856.4</v>
          </cell>
        </row>
        <row r="29">
          <cell r="E29">
            <v>22</v>
          </cell>
          <cell r="N29">
            <v>15</v>
          </cell>
        </row>
        <row r="30">
          <cell r="E30">
            <v>82</v>
          </cell>
          <cell r="N30">
            <v>63</v>
          </cell>
        </row>
        <row r="31">
          <cell r="E31">
            <v>47</v>
          </cell>
          <cell r="N31">
            <v>33</v>
          </cell>
        </row>
        <row r="32">
          <cell r="E32">
            <v>25</v>
          </cell>
          <cell r="N32">
            <v>16</v>
          </cell>
        </row>
        <row r="33">
          <cell r="E33">
            <v>4</v>
          </cell>
          <cell r="N33">
            <v>4</v>
          </cell>
        </row>
        <row r="37">
          <cell r="E37">
            <v>7</v>
          </cell>
          <cell r="N37">
            <v>4</v>
          </cell>
        </row>
        <row r="38">
          <cell r="E38">
            <v>7</v>
          </cell>
          <cell r="N38">
            <v>7</v>
          </cell>
        </row>
        <row r="39">
          <cell r="E39">
            <v>50</v>
          </cell>
          <cell r="N39">
            <v>36</v>
          </cell>
        </row>
        <row r="40">
          <cell r="E40">
            <v>49</v>
          </cell>
          <cell r="N40">
            <v>31</v>
          </cell>
        </row>
        <row r="41">
          <cell r="E41">
            <v>74</v>
          </cell>
          <cell r="N41">
            <v>60</v>
          </cell>
        </row>
        <row r="42">
          <cell r="E42">
            <v>16</v>
          </cell>
          <cell r="N42">
            <v>15</v>
          </cell>
        </row>
        <row r="43">
          <cell r="N43">
            <v>280</v>
          </cell>
        </row>
        <row r="44">
          <cell r="E44">
            <v>75</v>
          </cell>
          <cell r="N44">
            <v>73</v>
          </cell>
        </row>
        <row r="45">
          <cell r="E45">
            <v>117</v>
          </cell>
          <cell r="N45">
            <v>86</v>
          </cell>
        </row>
        <row r="46">
          <cell r="E46">
            <v>41</v>
          </cell>
          <cell r="N46">
            <v>30</v>
          </cell>
        </row>
        <row r="51">
          <cell r="E51">
            <v>2</v>
          </cell>
          <cell r="N51">
            <v>2</v>
          </cell>
        </row>
        <row r="52">
          <cell r="E52">
            <v>137</v>
          </cell>
          <cell r="N52">
            <v>91</v>
          </cell>
        </row>
        <row r="53">
          <cell r="E53">
            <v>11</v>
          </cell>
          <cell r="N53">
            <v>10</v>
          </cell>
        </row>
        <row r="56">
          <cell r="E56">
            <v>65</v>
          </cell>
          <cell r="N56">
            <v>64</v>
          </cell>
        </row>
        <row r="57">
          <cell r="E57">
            <v>1</v>
          </cell>
        </row>
        <row r="58">
          <cell r="E58">
            <v>38</v>
          </cell>
          <cell r="N58">
            <v>30</v>
          </cell>
        </row>
        <row r="61">
          <cell r="E61">
            <v>14</v>
          </cell>
          <cell r="N61">
            <v>6</v>
          </cell>
        </row>
        <row r="62">
          <cell r="E62">
            <v>0</v>
          </cell>
        </row>
        <row r="64">
          <cell r="E64">
            <v>0</v>
          </cell>
        </row>
        <row r="65">
          <cell r="E65">
            <v>5</v>
          </cell>
        </row>
        <row r="66">
          <cell r="E66">
            <v>5</v>
          </cell>
        </row>
        <row r="79">
          <cell r="D79">
            <v>263</v>
          </cell>
          <cell r="M79" t="str">
            <v>124,75</v>
          </cell>
        </row>
        <row r="80">
          <cell r="D80">
            <v>255</v>
          </cell>
          <cell r="M80" t="str">
            <v>124,25</v>
          </cell>
        </row>
        <row r="81">
          <cell r="D81">
            <v>8.25</v>
          </cell>
          <cell r="M81">
            <v>1</v>
          </cell>
        </row>
        <row r="82">
          <cell r="D82">
            <v>7.75</v>
          </cell>
          <cell r="M82">
            <v>1</v>
          </cell>
        </row>
        <row r="83">
          <cell r="D83">
            <v>61</v>
          </cell>
          <cell r="M83">
            <v>43</v>
          </cell>
        </row>
        <row r="84">
          <cell r="D84">
            <v>59.75</v>
          </cell>
          <cell r="M84">
            <v>41</v>
          </cell>
        </row>
        <row r="85">
          <cell r="D85">
            <v>83.75</v>
          </cell>
          <cell r="M85">
            <v>67</v>
          </cell>
        </row>
        <row r="86">
          <cell r="D86">
            <v>83</v>
          </cell>
          <cell r="M86">
            <v>67</v>
          </cell>
        </row>
        <row r="111">
          <cell r="C111">
            <v>5</v>
          </cell>
        </row>
      </sheetData>
      <sheetData sheetId="13">
        <row r="14">
          <cell r="E14">
            <v>1</v>
          </cell>
        </row>
        <row r="15">
          <cell r="E15">
            <v>5</v>
          </cell>
        </row>
        <row r="20">
          <cell r="E20">
            <v>360</v>
          </cell>
          <cell r="N20">
            <v>240</v>
          </cell>
        </row>
        <row r="22">
          <cell r="E22">
            <v>2583</v>
          </cell>
          <cell r="N22">
            <v>1811.7</v>
          </cell>
        </row>
        <row r="29">
          <cell r="E29">
            <v>71</v>
          </cell>
          <cell r="N29">
            <v>57</v>
          </cell>
        </row>
        <row r="30">
          <cell r="E30">
            <v>71</v>
          </cell>
          <cell r="N30">
            <v>45</v>
          </cell>
        </row>
        <row r="31">
          <cell r="E31">
            <v>35</v>
          </cell>
          <cell r="N31">
            <v>28</v>
          </cell>
        </row>
        <row r="32">
          <cell r="E32">
            <v>18</v>
          </cell>
          <cell r="N32">
            <v>12</v>
          </cell>
        </row>
        <row r="33">
          <cell r="E33">
            <v>4</v>
          </cell>
          <cell r="N33">
            <v>3</v>
          </cell>
        </row>
        <row r="37">
          <cell r="E37">
            <v>12</v>
          </cell>
          <cell r="N37">
            <v>9</v>
          </cell>
        </row>
        <row r="38">
          <cell r="E38">
            <v>6</v>
          </cell>
          <cell r="N38">
            <v>4</v>
          </cell>
        </row>
        <row r="39">
          <cell r="E39">
            <v>42</v>
          </cell>
          <cell r="N39">
            <v>20</v>
          </cell>
        </row>
        <row r="40">
          <cell r="E40">
            <v>38</v>
          </cell>
          <cell r="N40">
            <v>24</v>
          </cell>
        </row>
        <row r="41">
          <cell r="E41">
            <v>42</v>
          </cell>
          <cell r="N41">
            <v>34</v>
          </cell>
        </row>
        <row r="42">
          <cell r="E42">
            <v>7</v>
          </cell>
          <cell r="N42">
            <v>7</v>
          </cell>
        </row>
        <row r="43">
          <cell r="E43">
            <v>24</v>
          </cell>
          <cell r="N43">
            <v>24</v>
          </cell>
        </row>
        <row r="44">
          <cell r="E44">
            <v>54</v>
          </cell>
          <cell r="N44">
            <v>50</v>
          </cell>
        </row>
        <row r="45">
          <cell r="E45">
            <v>123</v>
          </cell>
          <cell r="N45">
            <v>100</v>
          </cell>
        </row>
        <row r="46">
          <cell r="E46">
            <v>33</v>
          </cell>
          <cell r="N46">
            <v>25</v>
          </cell>
        </row>
        <row r="51">
          <cell r="E51">
            <v>2</v>
          </cell>
          <cell r="N51">
            <v>1</v>
          </cell>
        </row>
        <row r="52">
          <cell r="E52">
            <v>103</v>
          </cell>
          <cell r="N52">
            <v>72</v>
          </cell>
        </row>
        <row r="53">
          <cell r="E53">
            <v>13</v>
          </cell>
          <cell r="N53">
            <v>13</v>
          </cell>
        </row>
        <row r="54">
          <cell r="E54">
            <v>1</v>
          </cell>
        </row>
        <row r="56">
          <cell r="E56">
            <v>44</v>
          </cell>
          <cell r="N56">
            <v>44</v>
          </cell>
        </row>
        <row r="58">
          <cell r="E58">
            <v>41</v>
          </cell>
          <cell r="N58">
            <v>6</v>
          </cell>
        </row>
        <row r="64">
          <cell r="E64">
            <v>1</v>
          </cell>
          <cell r="N64">
            <v>1</v>
          </cell>
        </row>
        <row r="65">
          <cell r="E65">
            <v>8</v>
          </cell>
          <cell r="N65">
            <v>5</v>
          </cell>
        </row>
        <row r="66">
          <cell r="E66">
            <v>3</v>
          </cell>
        </row>
        <row r="79">
          <cell r="D79">
            <v>308</v>
          </cell>
          <cell r="M79">
            <v>127</v>
          </cell>
        </row>
        <row r="80">
          <cell r="D80">
            <v>292</v>
          </cell>
          <cell r="M80">
            <v>127</v>
          </cell>
        </row>
        <row r="81">
          <cell r="D81">
            <v>5</v>
          </cell>
        </row>
        <row r="82">
          <cell r="D82">
            <v>4</v>
          </cell>
        </row>
        <row r="83">
          <cell r="D83">
            <v>44</v>
          </cell>
          <cell r="M83">
            <v>27</v>
          </cell>
        </row>
        <row r="84">
          <cell r="D84">
            <v>44</v>
          </cell>
          <cell r="M84">
            <v>27</v>
          </cell>
        </row>
        <row r="85">
          <cell r="D85">
            <v>134</v>
          </cell>
          <cell r="M85">
            <v>100</v>
          </cell>
        </row>
        <row r="86">
          <cell r="D86">
            <v>134</v>
          </cell>
          <cell r="M86">
            <v>100</v>
          </cell>
        </row>
        <row r="111">
          <cell r="C111">
            <v>3</v>
          </cell>
        </row>
      </sheetData>
      <sheetData sheetId="14">
        <row r="14">
          <cell r="E14">
            <v>1</v>
          </cell>
          <cell r="F14">
            <v>1</v>
          </cell>
        </row>
        <row r="15">
          <cell r="E15">
            <v>2</v>
          </cell>
          <cell r="F15">
            <v>2</v>
          </cell>
        </row>
        <row r="20">
          <cell r="E20">
            <v>195</v>
          </cell>
          <cell r="F20">
            <v>195</v>
          </cell>
          <cell r="N20">
            <v>75</v>
          </cell>
        </row>
        <row r="22">
          <cell r="E22">
            <v>1029.2</v>
          </cell>
          <cell r="F22">
            <v>1029.2</v>
          </cell>
          <cell r="N22">
            <v>331</v>
          </cell>
        </row>
        <row r="29">
          <cell r="E29">
            <v>40</v>
          </cell>
          <cell r="F29">
            <v>40</v>
          </cell>
          <cell r="N29">
            <v>16</v>
          </cell>
        </row>
        <row r="30">
          <cell r="E30">
            <v>83</v>
          </cell>
          <cell r="F30">
            <v>83</v>
          </cell>
          <cell r="N30">
            <v>33</v>
          </cell>
        </row>
        <row r="31">
          <cell r="E31">
            <v>17</v>
          </cell>
          <cell r="F31">
            <v>17</v>
          </cell>
          <cell r="N31">
            <v>3</v>
          </cell>
        </row>
        <row r="32">
          <cell r="E32">
            <v>2</v>
          </cell>
          <cell r="F32">
            <v>2</v>
          </cell>
          <cell r="N32">
            <v>4</v>
          </cell>
        </row>
        <row r="37">
          <cell r="E37">
            <v>6</v>
          </cell>
          <cell r="F37">
            <v>6</v>
          </cell>
          <cell r="N37">
            <v>3</v>
          </cell>
        </row>
        <row r="38">
          <cell r="E38">
            <v>7</v>
          </cell>
          <cell r="F38">
            <v>7</v>
          </cell>
          <cell r="N38">
            <v>6</v>
          </cell>
        </row>
        <row r="39">
          <cell r="E39">
            <v>13</v>
          </cell>
          <cell r="F39">
            <v>13</v>
          </cell>
          <cell r="N39">
            <v>5</v>
          </cell>
        </row>
        <row r="40">
          <cell r="E40">
            <v>14</v>
          </cell>
          <cell r="F40">
            <v>14</v>
          </cell>
          <cell r="N40">
            <v>5</v>
          </cell>
        </row>
        <row r="41">
          <cell r="E41">
            <v>3</v>
          </cell>
          <cell r="F41">
            <v>3</v>
          </cell>
        </row>
        <row r="43">
          <cell r="E43">
            <v>21</v>
          </cell>
          <cell r="F43">
            <v>21</v>
          </cell>
          <cell r="N43">
            <v>21</v>
          </cell>
        </row>
        <row r="44">
          <cell r="E44">
            <v>22</v>
          </cell>
          <cell r="F44">
            <v>22</v>
          </cell>
          <cell r="N44">
            <v>18</v>
          </cell>
        </row>
        <row r="45">
          <cell r="E45">
            <v>81</v>
          </cell>
          <cell r="F45">
            <v>81</v>
          </cell>
          <cell r="N45">
            <v>32</v>
          </cell>
        </row>
        <row r="46">
          <cell r="E46">
            <v>22</v>
          </cell>
          <cell r="F46">
            <v>22</v>
          </cell>
          <cell r="N46">
            <v>5</v>
          </cell>
        </row>
        <row r="51">
          <cell r="E51">
            <v>1</v>
          </cell>
          <cell r="F51">
            <v>1</v>
          </cell>
          <cell r="N51">
            <v>1</v>
          </cell>
        </row>
        <row r="52">
          <cell r="E52">
            <v>22</v>
          </cell>
          <cell r="F52">
            <v>22</v>
          </cell>
          <cell r="N52">
            <v>7</v>
          </cell>
        </row>
        <row r="53">
          <cell r="E53">
            <v>9</v>
          </cell>
          <cell r="F53">
            <v>9</v>
          </cell>
          <cell r="N53">
            <v>3</v>
          </cell>
        </row>
        <row r="56">
          <cell r="E56">
            <v>23</v>
          </cell>
          <cell r="F56">
            <v>23</v>
          </cell>
          <cell r="N56">
            <v>18</v>
          </cell>
        </row>
        <row r="58">
          <cell r="E58">
            <v>4</v>
          </cell>
          <cell r="F58">
            <v>4</v>
          </cell>
          <cell r="N58">
            <v>1</v>
          </cell>
        </row>
        <row r="61">
          <cell r="E61">
            <v>3</v>
          </cell>
          <cell r="F61">
            <v>3</v>
          </cell>
          <cell r="N61">
            <v>1</v>
          </cell>
        </row>
        <row r="62">
          <cell r="E62">
            <v>1</v>
          </cell>
          <cell r="F62">
            <v>1</v>
          </cell>
        </row>
        <row r="64">
          <cell r="E64">
            <v>1</v>
          </cell>
          <cell r="F64">
            <v>1</v>
          </cell>
        </row>
        <row r="65">
          <cell r="E65">
            <v>47</v>
          </cell>
          <cell r="F65">
            <v>47</v>
          </cell>
        </row>
        <row r="66">
          <cell r="E66">
            <v>4</v>
          </cell>
          <cell r="F66">
            <v>4</v>
          </cell>
        </row>
        <row r="79">
          <cell r="D79">
            <v>166.75</v>
          </cell>
          <cell r="E79">
            <v>166.75</v>
          </cell>
          <cell r="M79">
            <v>42.5</v>
          </cell>
        </row>
        <row r="80">
          <cell r="D80">
            <v>159</v>
          </cell>
          <cell r="E80">
            <v>159</v>
          </cell>
          <cell r="M80">
            <v>42.5</v>
          </cell>
        </row>
        <row r="81">
          <cell r="D81">
            <v>5</v>
          </cell>
          <cell r="E81">
            <v>5</v>
          </cell>
          <cell r="M81">
            <v>5</v>
          </cell>
        </row>
        <row r="82">
          <cell r="D82">
            <v>5</v>
          </cell>
          <cell r="E82">
            <v>5</v>
          </cell>
          <cell r="M82">
            <v>5</v>
          </cell>
        </row>
        <row r="83">
          <cell r="D83">
            <v>30.5</v>
          </cell>
          <cell r="E83">
            <v>30.5</v>
          </cell>
          <cell r="M83">
            <v>14</v>
          </cell>
        </row>
        <row r="84">
          <cell r="D84">
            <v>30.5</v>
          </cell>
          <cell r="E84">
            <v>30.5</v>
          </cell>
          <cell r="M84">
            <v>14</v>
          </cell>
        </row>
        <row r="85">
          <cell r="D85">
            <v>46.5</v>
          </cell>
          <cell r="E85">
            <v>46.5</v>
          </cell>
          <cell r="M85">
            <v>46.5</v>
          </cell>
        </row>
        <row r="86">
          <cell r="D86">
            <v>46.5</v>
          </cell>
          <cell r="E86">
            <v>46.5</v>
          </cell>
          <cell r="M86">
            <v>19.5</v>
          </cell>
        </row>
        <row r="90">
          <cell r="D90">
            <v>1</v>
          </cell>
          <cell r="E90">
            <v>1</v>
          </cell>
        </row>
      </sheetData>
      <sheetData sheetId="15">
        <row r="14">
          <cell r="Q14">
            <v>1</v>
          </cell>
        </row>
        <row r="15">
          <cell r="Q15">
            <v>1</v>
          </cell>
        </row>
        <row r="20">
          <cell r="Q20">
            <v>250</v>
          </cell>
        </row>
        <row r="22">
          <cell r="Q22">
            <v>1285.3</v>
          </cell>
        </row>
        <row r="28">
          <cell r="Q28">
            <v>121</v>
          </cell>
        </row>
        <row r="29">
          <cell r="Q29">
            <v>12</v>
          </cell>
        </row>
        <row r="36">
          <cell r="Q36">
            <v>91</v>
          </cell>
        </row>
        <row r="37">
          <cell r="Q37">
            <v>7</v>
          </cell>
        </row>
        <row r="43">
          <cell r="Q43">
            <v>70</v>
          </cell>
        </row>
        <row r="47">
          <cell r="Q47">
            <v>104</v>
          </cell>
        </row>
        <row r="48">
          <cell r="Q48">
            <v>163</v>
          </cell>
        </row>
        <row r="49">
          <cell r="Q49">
            <v>9</v>
          </cell>
        </row>
        <row r="50">
          <cell r="Q50">
            <v>9</v>
          </cell>
        </row>
        <row r="52">
          <cell r="Q52">
            <v>21</v>
          </cell>
        </row>
        <row r="56">
          <cell r="Q56">
            <v>2</v>
          </cell>
        </row>
        <row r="60">
          <cell r="Q60">
            <v>29</v>
          </cell>
        </row>
        <row r="61">
          <cell r="Q61">
            <v>6</v>
          </cell>
        </row>
        <row r="65">
          <cell r="Q65">
            <v>40</v>
          </cell>
        </row>
        <row r="66">
          <cell r="Q66">
            <v>40</v>
          </cell>
        </row>
        <row r="79">
          <cell r="P79">
            <v>375</v>
          </cell>
        </row>
        <row r="80">
          <cell r="P80">
            <v>292</v>
          </cell>
        </row>
        <row r="81">
          <cell r="P81">
            <v>6.5</v>
          </cell>
        </row>
        <row r="82">
          <cell r="P82">
            <v>5</v>
          </cell>
        </row>
        <row r="83">
          <cell r="P83">
            <v>38.75</v>
          </cell>
        </row>
        <row r="84">
          <cell r="P84">
            <v>36.25</v>
          </cell>
        </row>
        <row r="85">
          <cell r="P85">
            <v>173</v>
          </cell>
        </row>
        <row r="86">
          <cell r="P86">
            <v>167</v>
          </cell>
        </row>
        <row r="87">
          <cell r="P87">
            <v>30</v>
          </cell>
        </row>
        <row r="88">
          <cell r="P88">
            <v>30</v>
          </cell>
        </row>
        <row r="89">
          <cell r="P89">
            <v>3</v>
          </cell>
        </row>
        <row r="90">
          <cell r="P90">
            <v>1</v>
          </cell>
        </row>
        <row r="107">
          <cell r="C107">
            <v>1</v>
          </cell>
          <cell r="D107">
            <v>40</v>
          </cell>
        </row>
      </sheetData>
      <sheetData sheetId="16">
        <row r="14">
          <cell r="E14">
            <v>1</v>
          </cell>
        </row>
        <row r="15">
          <cell r="E15">
            <v>1</v>
          </cell>
        </row>
        <row r="20">
          <cell r="E20">
            <v>122</v>
          </cell>
          <cell r="N20">
            <v>51</v>
          </cell>
        </row>
        <row r="21">
          <cell r="E21">
            <v>122</v>
          </cell>
          <cell r="N21">
            <v>51</v>
          </cell>
        </row>
        <row r="22">
          <cell r="E22">
            <v>1789</v>
          </cell>
          <cell r="N22">
            <v>628.20000000000005</v>
          </cell>
        </row>
        <row r="29">
          <cell r="E29">
            <v>21</v>
          </cell>
          <cell r="N29">
            <v>12</v>
          </cell>
        </row>
        <row r="30">
          <cell r="E30">
            <v>25</v>
          </cell>
          <cell r="N30">
            <v>9</v>
          </cell>
        </row>
        <row r="31">
          <cell r="E31">
            <v>17</v>
          </cell>
          <cell r="N31">
            <v>7</v>
          </cell>
        </row>
        <row r="32">
          <cell r="E32">
            <v>6</v>
          </cell>
          <cell r="N32">
            <v>2</v>
          </cell>
        </row>
        <row r="37">
          <cell r="E37">
            <v>5</v>
          </cell>
          <cell r="N37">
            <v>2</v>
          </cell>
        </row>
        <row r="38">
          <cell r="E38">
            <v>6</v>
          </cell>
          <cell r="N38">
            <v>6</v>
          </cell>
        </row>
        <row r="39">
          <cell r="E39">
            <v>10</v>
          </cell>
          <cell r="N39">
            <v>3</v>
          </cell>
        </row>
        <row r="40">
          <cell r="E40">
            <v>8</v>
          </cell>
          <cell r="N40">
            <v>7</v>
          </cell>
        </row>
        <row r="41">
          <cell r="E41">
            <v>7</v>
          </cell>
          <cell r="N41">
            <v>2</v>
          </cell>
        </row>
        <row r="42">
          <cell r="E42">
            <v>2</v>
          </cell>
          <cell r="N42">
            <v>2</v>
          </cell>
        </row>
        <row r="43">
          <cell r="E43">
            <v>2</v>
          </cell>
          <cell r="N43">
            <v>2</v>
          </cell>
        </row>
        <row r="44">
          <cell r="E44">
            <v>13</v>
          </cell>
          <cell r="N44">
            <v>12</v>
          </cell>
        </row>
        <row r="45">
          <cell r="E45">
            <v>33</v>
          </cell>
          <cell r="N45">
            <v>20</v>
          </cell>
        </row>
        <row r="46">
          <cell r="E46">
            <v>13</v>
          </cell>
          <cell r="N46">
            <v>3</v>
          </cell>
        </row>
        <row r="52">
          <cell r="E52">
            <v>107</v>
          </cell>
          <cell r="N52">
            <v>52</v>
          </cell>
        </row>
        <row r="56">
          <cell r="E56">
            <v>1</v>
          </cell>
          <cell r="N56">
            <v>1</v>
          </cell>
        </row>
        <row r="64">
          <cell r="E64">
            <v>3</v>
          </cell>
        </row>
        <row r="79">
          <cell r="D79">
            <v>439</v>
          </cell>
          <cell r="M79">
            <v>73.25</v>
          </cell>
        </row>
        <row r="80">
          <cell r="D80">
            <v>385</v>
          </cell>
          <cell r="M80">
            <v>29.25</v>
          </cell>
        </row>
        <row r="81">
          <cell r="D81">
            <v>3</v>
          </cell>
        </row>
        <row r="82">
          <cell r="D82">
            <v>0.75</v>
          </cell>
        </row>
        <row r="83">
          <cell r="D83">
            <v>50.75</v>
          </cell>
          <cell r="M83">
            <v>34.75</v>
          </cell>
        </row>
        <row r="84">
          <cell r="D84">
            <v>27.5</v>
          </cell>
          <cell r="M84">
            <v>15.5</v>
          </cell>
        </row>
        <row r="85">
          <cell r="D85">
            <v>38</v>
          </cell>
          <cell r="M85">
            <v>26</v>
          </cell>
        </row>
        <row r="86">
          <cell r="D86">
            <v>12</v>
          </cell>
          <cell r="M86">
            <v>20</v>
          </cell>
        </row>
        <row r="90">
          <cell r="D90">
            <v>2</v>
          </cell>
          <cell r="M90">
            <v>2</v>
          </cell>
        </row>
      </sheetData>
      <sheetData sheetId="17">
        <row r="123">
          <cell r="E123">
            <v>2</v>
          </cell>
        </row>
        <row r="124">
          <cell r="E124">
            <v>95</v>
          </cell>
        </row>
        <row r="125">
          <cell r="E125">
            <v>64</v>
          </cell>
        </row>
        <row r="126">
          <cell r="E126">
            <v>41</v>
          </cell>
        </row>
        <row r="127">
          <cell r="E127">
            <v>23</v>
          </cell>
        </row>
        <row r="128">
          <cell r="E128">
            <v>64</v>
          </cell>
        </row>
        <row r="129">
          <cell r="E129">
            <v>4</v>
          </cell>
        </row>
        <row r="130">
          <cell r="E130">
            <v>21</v>
          </cell>
        </row>
      </sheetData>
      <sheetData sheetId="18">
        <row r="123">
          <cell r="E123">
            <v>3</v>
          </cell>
        </row>
        <row r="124">
          <cell r="E124">
            <v>110</v>
          </cell>
        </row>
        <row r="125">
          <cell r="E125">
            <v>78</v>
          </cell>
        </row>
        <row r="126">
          <cell r="E126">
            <v>41</v>
          </cell>
        </row>
        <row r="127">
          <cell r="E127">
            <v>37</v>
          </cell>
        </row>
        <row r="128">
          <cell r="E128">
            <v>78</v>
          </cell>
        </row>
        <row r="129">
          <cell r="E129">
            <v>7</v>
          </cell>
        </row>
        <row r="130">
          <cell r="E130">
            <v>12</v>
          </cell>
        </row>
      </sheetData>
      <sheetData sheetId="19">
        <row r="123">
          <cell r="E123">
            <v>1</v>
          </cell>
        </row>
        <row r="124">
          <cell r="E124">
            <v>45</v>
          </cell>
        </row>
        <row r="125">
          <cell r="E125">
            <v>27</v>
          </cell>
        </row>
        <row r="126">
          <cell r="E126">
            <v>10</v>
          </cell>
        </row>
        <row r="127">
          <cell r="E127">
            <v>17</v>
          </cell>
        </row>
        <row r="128">
          <cell r="E128">
            <v>27</v>
          </cell>
        </row>
        <row r="129">
          <cell r="E129">
            <v>3</v>
          </cell>
        </row>
        <row r="130">
          <cell r="E130">
            <v>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37"/>
  <sheetViews>
    <sheetView tabSelected="1" zoomScale="80" zoomScaleNormal="80" workbookViewId="0">
      <selection activeCell="F142" sqref="F142"/>
    </sheetView>
  </sheetViews>
  <sheetFormatPr defaultColWidth="9.109375" defaultRowHeight="13.2"/>
  <cols>
    <col min="1" max="1" width="26.88671875" style="1" customWidth="1"/>
    <col min="2" max="2" width="4.44140625" style="1" customWidth="1"/>
    <col min="3" max="3" width="7.5546875" style="1" customWidth="1"/>
    <col min="4" max="6" width="9.109375" style="1"/>
    <col min="7" max="7" width="9.77734375" style="1" customWidth="1"/>
    <col min="8" max="8" width="9.109375" style="1"/>
    <col min="9" max="9" width="11" style="1" customWidth="1"/>
    <col min="10" max="15" width="9.109375" style="1"/>
    <col min="16" max="16" width="12.109375" style="1" customWidth="1"/>
    <col min="17" max="17" width="10.44140625" style="1" customWidth="1"/>
    <col min="18" max="256" width="9.109375" style="1"/>
    <col min="257" max="257" width="26.88671875" style="1" customWidth="1"/>
    <col min="258" max="258" width="4.44140625" style="1" customWidth="1"/>
    <col min="259" max="259" width="7.5546875" style="1" customWidth="1"/>
    <col min="260" max="264" width="9.109375" style="1"/>
    <col min="265" max="265" width="11" style="1" customWidth="1"/>
    <col min="266" max="271" width="9.109375" style="1"/>
    <col min="272" max="272" width="12.109375" style="1" customWidth="1"/>
    <col min="273" max="273" width="10.44140625" style="1" customWidth="1"/>
    <col min="274" max="512" width="9.109375" style="1"/>
    <col min="513" max="513" width="26.88671875" style="1" customWidth="1"/>
    <col min="514" max="514" width="4.44140625" style="1" customWidth="1"/>
    <col min="515" max="515" width="7.5546875" style="1" customWidth="1"/>
    <col min="516" max="520" width="9.109375" style="1"/>
    <col min="521" max="521" width="11" style="1" customWidth="1"/>
    <col min="522" max="527" width="9.109375" style="1"/>
    <col min="528" max="528" width="12.109375" style="1" customWidth="1"/>
    <col min="529" max="529" width="10.44140625" style="1" customWidth="1"/>
    <col min="530" max="768" width="9.109375" style="1"/>
    <col min="769" max="769" width="26.88671875" style="1" customWidth="1"/>
    <col min="770" max="770" width="4.44140625" style="1" customWidth="1"/>
    <col min="771" max="771" width="7.5546875" style="1" customWidth="1"/>
    <col min="772" max="776" width="9.109375" style="1"/>
    <col min="777" max="777" width="11" style="1" customWidth="1"/>
    <col min="778" max="783" width="9.109375" style="1"/>
    <col min="784" max="784" width="12.109375" style="1" customWidth="1"/>
    <col min="785" max="785" width="10.44140625" style="1" customWidth="1"/>
    <col min="786" max="1024" width="9.109375" style="1"/>
    <col min="1025" max="1025" width="26.88671875" style="1" customWidth="1"/>
    <col min="1026" max="1026" width="4.44140625" style="1" customWidth="1"/>
    <col min="1027" max="1027" width="7.5546875" style="1" customWidth="1"/>
    <col min="1028" max="1032" width="9.109375" style="1"/>
    <col min="1033" max="1033" width="11" style="1" customWidth="1"/>
    <col min="1034" max="1039" width="9.109375" style="1"/>
    <col min="1040" max="1040" width="12.109375" style="1" customWidth="1"/>
    <col min="1041" max="1041" width="10.44140625" style="1" customWidth="1"/>
    <col min="1042" max="1280" width="9.109375" style="1"/>
    <col min="1281" max="1281" width="26.88671875" style="1" customWidth="1"/>
    <col min="1282" max="1282" width="4.44140625" style="1" customWidth="1"/>
    <col min="1283" max="1283" width="7.5546875" style="1" customWidth="1"/>
    <col min="1284" max="1288" width="9.109375" style="1"/>
    <col min="1289" max="1289" width="11" style="1" customWidth="1"/>
    <col min="1290" max="1295" width="9.109375" style="1"/>
    <col min="1296" max="1296" width="12.109375" style="1" customWidth="1"/>
    <col min="1297" max="1297" width="10.44140625" style="1" customWidth="1"/>
    <col min="1298" max="1536" width="9.109375" style="1"/>
    <col min="1537" max="1537" width="26.88671875" style="1" customWidth="1"/>
    <col min="1538" max="1538" width="4.44140625" style="1" customWidth="1"/>
    <col min="1539" max="1539" width="7.5546875" style="1" customWidth="1"/>
    <col min="1540" max="1544" width="9.109375" style="1"/>
    <col min="1545" max="1545" width="11" style="1" customWidth="1"/>
    <col min="1546" max="1551" width="9.109375" style="1"/>
    <col min="1552" max="1552" width="12.109375" style="1" customWidth="1"/>
    <col min="1553" max="1553" width="10.44140625" style="1" customWidth="1"/>
    <col min="1554" max="1792" width="9.109375" style="1"/>
    <col min="1793" max="1793" width="26.88671875" style="1" customWidth="1"/>
    <col min="1794" max="1794" width="4.44140625" style="1" customWidth="1"/>
    <col min="1795" max="1795" width="7.5546875" style="1" customWidth="1"/>
    <col min="1796" max="1800" width="9.109375" style="1"/>
    <col min="1801" max="1801" width="11" style="1" customWidth="1"/>
    <col min="1802" max="1807" width="9.109375" style="1"/>
    <col min="1808" max="1808" width="12.109375" style="1" customWidth="1"/>
    <col min="1809" max="1809" width="10.44140625" style="1" customWidth="1"/>
    <col min="1810" max="2048" width="9.109375" style="1"/>
    <col min="2049" max="2049" width="26.88671875" style="1" customWidth="1"/>
    <col min="2050" max="2050" width="4.44140625" style="1" customWidth="1"/>
    <col min="2051" max="2051" width="7.5546875" style="1" customWidth="1"/>
    <col min="2052" max="2056" width="9.109375" style="1"/>
    <col min="2057" max="2057" width="11" style="1" customWidth="1"/>
    <col min="2058" max="2063" width="9.109375" style="1"/>
    <col min="2064" max="2064" width="12.109375" style="1" customWidth="1"/>
    <col min="2065" max="2065" width="10.44140625" style="1" customWidth="1"/>
    <col min="2066" max="2304" width="9.109375" style="1"/>
    <col min="2305" max="2305" width="26.88671875" style="1" customWidth="1"/>
    <col min="2306" max="2306" width="4.44140625" style="1" customWidth="1"/>
    <col min="2307" max="2307" width="7.5546875" style="1" customWidth="1"/>
    <col min="2308" max="2312" width="9.109375" style="1"/>
    <col min="2313" max="2313" width="11" style="1" customWidth="1"/>
    <col min="2314" max="2319" width="9.109375" style="1"/>
    <col min="2320" max="2320" width="12.109375" style="1" customWidth="1"/>
    <col min="2321" max="2321" width="10.44140625" style="1" customWidth="1"/>
    <col min="2322" max="2560" width="9.109375" style="1"/>
    <col min="2561" max="2561" width="26.88671875" style="1" customWidth="1"/>
    <col min="2562" max="2562" width="4.44140625" style="1" customWidth="1"/>
    <col min="2563" max="2563" width="7.5546875" style="1" customWidth="1"/>
    <col min="2564" max="2568" width="9.109375" style="1"/>
    <col min="2569" max="2569" width="11" style="1" customWidth="1"/>
    <col min="2570" max="2575" width="9.109375" style="1"/>
    <col min="2576" max="2576" width="12.109375" style="1" customWidth="1"/>
    <col min="2577" max="2577" width="10.44140625" style="1" customWidth="1"/>
    <col min="2578" max="2816" width="9.109375" style="1"/>
    <col min="2817" max="2817" width="26.88671875" style="1" customWidth="1"/>
    <col min="2818" max="2818" width="4.44140625" style="1" customWidth="1"/>
    <col min="2819" max="2819" width="7.5546875" style="1" customWidth="1"/>
    <col min="2820" max="2824" width="9.109375" style="1"/>
    <col min="2825" max="2825" width="11" style="1" customWidth="1"/>
    <col min="2826" max="2831" width="9.109375" style="1"/>
    <col min="2832" max="2832" width="12.109375" style="1" customWidth="1"/>
    <col min="2833" max="2833" width="10.44140625" style="1" customWidth="1"/>
    <col min="2834" max="3072" width="9.109375" style="1"/>
    <col min="3073" max="3073" width="26.88671875" style="1" customWidth="1"/>
    <col min="3074" max="3074" width="4.44140625" style="1" customWidth="1"/>
    <col min="3075" max="3075" width="7.5546875" style="1" customWidth="1"/>
    <col min="3076" max="3080" width="9.109375" style="1"/>
    <col min="3081" max="3081" width="11" style="1" customWidth="1"/>
    <col min="3082" max="3087" width="9.109375" style="1"/>
    <col min="3088" max="3088" width="12.109375" style="1" customWidth="1"/>
    <col min="3089" max="3089" width="10.44140625" style="1" customWidth="1"/>
    <col min="3090" max="3328" width="9.109375" style="1"/>
    <col min="3329" max="3329" width="26.88671875" style="1" customWidth="1"/>
    <col min="3330" max="3330" width="4.44140625" style="1" customWidth="1"/>
    <col min="3331" max="3331" width="7.5546875" style="1" customWidth="1"/>
    <col min="3332" max="3336" width="9.109375" style="1"/>
    <col min="3337" max="3337" width="11" style="1" customWidth="1"/>
    <col min="3338" max="3343" width="9.109375" style="1"/>
    <col min="3344" max="3344" width="12.109375" style="1" customWidth="1"/>
    <col min="3345" max="3345" width="10.44140625" style="1" customWidth="1"/>
    <col min="3346" max="3584" width="9.109375" style="1"/>
    <col min="3585" max="3585" width="26.88671875" style="1" customWidth="1"/>
    <col min="3586" max="3586" width="4.44140625" style="1" customWidth="1"/>
    <col min="3587" max="3587" width="7.5546875" style="1" customWidth="1"/>
    <col min="3588" max="3592" width="9.109375" style="1"/>
    <col min="3593" max="3593" width="11" style="1" customWidth="1"/>
    <col min="3594" max="3599" width="9.109375" style="1"/>
    <col min="3600" max="3600" width="12.109375" style="1" customWidth="1"/>
    <col min="3601" max="3601" width="10.44140625" style="1" customWidth="1"/>
    <col min="3602" max="3840" width="9.109375" style="1"/>
    <col min="3841" max="3841" width="26.88671875" style="1" customWidth="1"/>
    <col min="3842" max="3842" width="4.44140625" style="1" customWidth="1"/>
    <col min="3843" max="3843" width="7.5546875" style="1" customWidth="1"/>
    <col min="3844" max="3848" width="9.109375" style="1"/>
    <col min="3849" max="3849" width="11" style="1" customWidth="1"/>
    <col min="3850" max="3855" width="9.109375" style="1"/>
    <col min="3856" max="3856" width="12.109375" style="1" customWidth="1"/>
    <col min="3857" max="3857" width="10.44140625" style="1" customWidth="1"/>
    <col min="3858" max="4096" width="9.109375" style="1"/>
    <col min="4097" max="4097" width="26.88671875" style="1" customWidth="1"/>
    <col min="4098" max="4098" width="4.44140625" style="1" customWidth="1"/>
    <col min="4099" max="4099" width="7.5546875" style="1" customWidth="1"/>
    <col min="4100" max="4104" width="9.109375" style="1"/>
    <col min="4105" max="4105" width="11" style="1" customWidth="1"/>
    <col min="4106" max="4111" width="9.109375" style="1"/>
    <col min="4112" max="4112" width="12.109375" style="1" customWidth="1"/>
    <col min="4113" max="4113" width="10.44140625" style="1" customWidth="1"/>
    <col min="4114" max="4352" width="9.109375" style="1"/>
    <col min="4353" max="4353" width="26.88671875" style="1" customWidth="1"/>
    <col min="4354" max="4354" width="4.44140625" style="1" customWidth="1"/>
    <col min="4355" max="4355" width="7.5546875" style="1" customWidth="1"/>
    <col min="4356" max="4360" width="9.109375" style="1"/>
    <col min="4361" max="4361" width="11" style="1" customWidth="1"/>
    <col min="4362" max="4367" width="9.109375" style="1"/>
    <col min="4368" max="4368" width="12.109375" style="1" customWidth="1"/>
    <col min="4369" max="4369" width="10.44140625" style="1" customWidth="1"/>
    <col min="4370" max="4608" width="9.109375" style="1"/>
    <col min="4609" max="4609" width="26.88671875" style="1" customWidth="1"/>
    <col min="4610" max="4610" width="4.44140625" style="1" customWidth="1"/>
    <col min="4611" max="4611" width="7.5546875" style="1" customWidth="1"/>
    <col min="4612" max="4616" width="9.109375" style="1"/>
    <col min="4617" max="4617" width="11" style="1" customWidth="1"/>
    <col min="4618" max="4623" width="9.109375" style="1"/>
    <col min="4624" max="4624" width="12.109375" style="1" customWidth="1"/>
    <col min="4625" max="4625" width="10.44140625" style="1" customWidth="1"/>
    <col min="4626" max="4864" width="9.109375" style="1"/>
    <col min="4865" max="4865" width="26.88671875" style="1" customWidth="1"/>
    <col min="4866" max="4866" width="4.44140625" style="1" customWidth="1"/>
    <col min="4867" max="4867" width="7.5546875" style="1" customWidth="1"/>
    <col min="4868" max="4872" width="9.109375" style="1"/>
    <col min="4873" max="4873" width="11" style="1" customWidth="1"/>
    <col min="4874" max="4879" width="9.109375" style="1"/>
    <col min="4880" max="4880" width="12.109375" style="1" customWidth="1"/>
    <col min="4881" max="4881" width="10.44140625" style="1" customWidth="1"/>
    <col min="4882" max="5120" width="9.109375" style="1"/>
    <col min="5121" max="5121" width="26.88671875" style="1" customWidth="1"/>
    <col min="5122" max="5122" width="4.44140625" style="1" customWidth="1"/>
    <col min="5123" max="5123" width="7.5546875" style="1" customWidth="1"/>
    <col min="5124" max="5128" width="9.109375" style="1"/>
    <col min="5129" max="5129" width="11" style="1" customWidth="1"/>
    <col min="5130" max="5135" width="9.109375" style="1"/>
    <col min="5136" max="5136" width="12.109375" style="1" customWidth="1"/>
    <col min="5137" max="5137" width="10.44140625" style="1" customWidth="1"/>
    <col min="5138" max="5376" width="9.109375" style="1"/>
    <col min="5377" max="5377" width="26.88671875" style="1" customWidth="1"/>
    <col min="5378" max="5378" width="4.44140625" style="1" customWidth="1"/>
    <col min="5379" max="5379" width="7.5546875" style="1" customWidth="1"/>
    <col min="5380" max="5384" width="9.109375" style="1"/>
    <col min="5385" max="5385" width="11" style="1" customWidth="1"/>
    <col min="5386" max="5391" width="9.109375" style="1"/>
    <col min="5392" max="5392" width="12.109375" style="1" customWidth="1"/>
    <col min="5393" max="5393" width="10.44140625" style="1" customWidth="1"/>
    <col min="5394" max="5632" width="9.109375" style="1"/>
    <col min="5633" max="5633" width="26.88671875" style="1" customWidth="1"/>
    <col min="5634" max="5634" width="4.44140625" style="1" customWidth="1"/>
    <col min="5635" max="5635" width="7.5546875" style="1" customWidth="1"/>
    <col min="5636" max="5640" width="9.109375" style="1"/>
    <col min="5641" max="5641" width="11" style="1" customWidth="1"/>
    <col min="5642" max="5647" width="9.109375" style="1"/>
    <col min="5648" max="5648" width="12.109375" style="1" customWidth="1"/>
    <col min="5649" max="5649" width="10.44140625" style="1" customWidth="1"/>
    <col min="5650" max="5888" width="9.109375" style="1"/>
    <col min="5889" max="5889" width="26.88671875" style="1" customWidth="1"/>
    <col min="5890" max="5890" width="4.44140625" style="1" customWidth="1"/>
    <col min="5891" max="5891" width="7.5546875" style="1" customWidth="1"/>
    <col min="5892" max="5896" width="9.109375" style="1"/>
    <col min="5897" max="5897" width="11" style="1" customWidth="1"/>
    <col min="5898" max="5903" width="9.109375" style="1"/>
    <col min="5904" max="5904" width="12.109375" style="1" customWidth="1"/>
    <col min="5905" max="5905" width="10.44140625" style="1" customWidth="1"/>
    <col min="5906" max="6144" width="9.109375" style="1"/>
    <col min="6145" max="6145" width="26.88671875" style="1" customWidth="1"/>
    <col min="6146" max="6146" width="4.44140625" style="1" customWidth="1"/>
    <col min="6147" max="6147" width="7.5546875" style="1" customWidth="1"/>
    <col min="6148" max="6152" width="9.109375" style="1"/>
    <col min="6153" max="6153" width="11" style="1" customWidth="1"/>
    <col min="6154" max="6159" width="9.109375" style="1"/>
    <col min="6160" max="6160" width="12.109375" style="1" customWidth="1"/>
    <col min="6161" max="6161" width="10.44140625" style="1" customWidth="1"/>
    <col min="6162" max="6400" width="9.109375" style="1"/>
    <col min="6401" max="6401" width="26.88671875" style="1" customWidth="1"/>
    <col min="6402" max="6402" width="4.44140625" style="1" customWidth="1"/>
    <col min="6403" max="6403" width="7.5546875" style="1" customWidth="1"/>
    <col min="6404" max="6408" width="9.109375" style="1"/>
    <col min="6409" max="6409" width="11" style="1" customWidth="1"/>
    <col min="6410" max="6415" width="9.109375" style="1"/>
    <col min="6416" max="6416" width="12.109375" style="1" customWidth="1"/>
    <col min="6417" max="6417" width="10.44140625" style="1" customWidth="1"/>
    <col min="6418" max="6656" width="9.109375" style="1"/>
    <col min="6657" max="6657" width="26.88671875" style="1" customWidth="1"/>
    <col min="6658" max="6658" width="4.44140625" style="1" customWidth="1"/>
    <col min="6659" max="6659" width="7.5546875" style="1" customWidth="1"/>
    <col min="6660" max="6664" width="9.109375" style="1"/>
    <col min="6665" max="6665" width="11" style="1" customWidth="1"/>
    <col min="6666" max="6671" width="9.109375" style="1"/>
    <col min="6672" max="6672" width="12.109375" style="1" customWidth="1"/>
    <col min="6673" max="6673" width="10.44140625" style="1" customWidth="1"/>
    <col min="6674" max="6912" width="9.109375" style="1"/>
    <col min="6913" max="6913" width="26.88671875" style="1" customWidth="1"/>
    <col min="6914" max="6914" width="4.44140625" style="1" customWidth="1"/>
    <col min="6915" max="6915" width="7.5546875" style="1" customWidth="1"/>
    <col min="6916" max="6920" width="9.109375" style="1"/>
    <col min="6921" max="6921" width="11" style="1" customWidth="1"/>
    <col min="6922" max="6927" width="9.109375" style="1"/>
    <col min="6928" max="6928" width="12.109375" style="1" customWidth="1"/>
    <col min="6929" max="6929" width="10.44140625" style="1" customWidth="1"/>
    <col min="6930" max="7168" width="9.109375" style="1"/>
    <col min="7169" max="7169" width="26.88671875" style="1" customWidth="1"/>
    <col min="7170" max="7170" width="4.44140625" style="1" customWidth="1"/>
    <col min="7171" max="7171" width="7.5546875" style="1" customWidth="1"/>
    <col min="7172" max="7176" width="9.109375" style="1"/>
    <col min="7177" max="7177" width="11" style="1" customWidth="1"/>
    <col min="7178" max="7183" width="9.109375" style="1"/>
    <col min="7184" max="7184" width="12.109375" style="1" customWidth="1"/>
    <col min="7185" max="7185" width="10.44140625" style="1" customWidth="1"/>
    <col min="7186" max="7424" width="9.109375" style="1"/>
    <col min="7425" max="7425" width="26.88671875" style="1" customWidth="1"/>
    <col min="7426" max="7426" width="4.44140625" style="1" customWidth="1"/>
    <col min="7427" max="7427" width="7.5546875" style="1" customWidth="1"/>
    <col min="7428" max="7432" width="9.109375" style="1"/>
    <col min="7433" max="7433" width="11" style="1" customWidth="1"/>
    <col min="7434" max="7439" width="9.109375" style="1"/>
    <col min="7440" max="7440" width="12.109375" style="1" customWidth="1"/>
    <col min="7441" max="7441" width="10.44140625" style="1" customWidth="1"/>
    <col min="7442" max="7680" width="9.109375" style="1"/>
    <col min="7681" max="7681" width="26.88671875" style="1" customWidth="1"/>
    <col min="7682" max="7682" width="4.44140625" style="1" customWidth="1"/>
    <col min="7683" max="7683" width="7.5546875" style="1" customWidth="1"/>
    <col min="7684" max="7688" width="9.109375" style="1"/>
    <col min="7689" max="7689" width="11" style="1" customWidth="1"/>
    <col min="7690" max="7695" width="9.109375" style="1"/>
    <col min="7696" max="7696" width="12.109375" style="1" customWidth="1"/>
    <col min="7697" max="7697" width="10.44140625" style="1" customWidth="1"/>
    <col min="7698" max="7936" width="9.109375" style="1"/>
    <col min="7937" max="7937" width="26.88671875" style="1" customWidth="1"/>
    <col min="7938" max="7938" width="4.44140625" style="1" customWidth="1"/>
    <col min="7939" max="7939" width="7.5546875" style="1" customWidth="1"/>
    <col min="7940" max="7944" width="9.109375" style="1"/>
    <col min="7945" max="7945" width="11" style="1" customWidth="1"/>
    <col min="7946" max="7951" width="9.109375" style="1"/>
    <col min="7952" max="7952" width="12.109375" style="1" customWidth="1"/>
    <col min="7953" max="7953" width="10.44140625" style="1" customWidth="1"/>
    <col min="7954" max="8192" width="9.109375" style="1"/>
    <col min="8193" max="8193" width="26.88671875" style="1" customWidth="1"/>
    <col min="8194" max="8194" width="4.44140625" style="1" customWidth="1"/>
    <col min="8195" max="8195" width="7.5546875" style="1" customWidth="1"/>
    <col min="8196" max="8200" width="9.109375" style="1"/>
    <col min="8201" max="8201" width="11" style="1" customWidth="1"/>
    <col min="8202" max="8207" width="9.109375" style="1"/>
    <col min="8208" max="8208" width="12.109375" style="1" customWidth="1"/>
    <col min="8209" max="8209" width="10.44140625" style="1" customWidth="1"/>
    <col min="8210" max="8448" width="9.109375" style="1"/>
    <col min="8449" max="8449" width="26.88671875" style="1" customWidth="1"/>
    <col min="8450" max="8450" width="4.44140625" style="1" customWidth="1"/>
    <col min="8451" max="8451" width="7.5546875" style="1" customWidth="1"/>
    <col min="8452" max="8456" width="9.109375" style="1"/>
    <col min="8457" max="8457" width="11" style="1" customWidth="1"/>
    <col min="8458" max="8463" width="9.109375" style="1"/>
    <col min="8464" max="8464" width="12.109375" style="1" customWidth="1"/>
    <col min="8465" max="8465" width="10.44140625" style="1" customWidth="1"/>
    <col min="8466" max="8704" width="9.109375" style="1"/>
    <col min="8705" max="8705" width="26.88671875" style="1" customWidth="1"/>
    <col min="8706" max="8706" width="4.44140625" style="1" customWidth="1"/>
    <col min="8707" max="8707" width="7.5546875" style="1" customWidth="1"/>
    <col min="8708" max="8712" width="9.109375" style="1"/>
    <col min="8713" max="8713" width="11" style="1" customWidth="1"/>
    <col min="8714" max="8719" width="9.109375" style="1"/>
    <col min="8720" max="8720" width="12.109375" style="1" customWidth="1"/>
    <col min="8721" max="8721" width="10.44140625" style="1" customWidth="1"/>
    <col min="8722" max="8960" width="9.109375" style="1"/>
    <col min="8961" max="8961" width="26.88671875" style="1" customWidth="1"/>
    <col min="8962" max="8962" width="4.44140625" style="1" customWidth="1"/>
    <col min="8963" max="8963" width="7.5546875" style="1" customWidth="1"/>
    <col min="8964" max="8968" width="9.109375" style="1"/>
    <col min="8969" max="8969" width="11" style="1" customWidth="1"/>
    <col min="8970" max="8975" width="9.109375" style="1"/>
    <col min="8976" max="8976" width="12.109375" style="1" customWidth="1"/>
    <col min="8977" max="8977" width="10.44140625" style="1" customWidth="1"/>
    <col min="8978" max="9216" width="9.109375" style="1"/>
    <col min="9217" max="9217" width="26.88671875" style="1" customWidth="1"/>
    <col min="9218" max="9218" width="4.44140625" style="1" customWidth="1"/>
    <col min="9219" max="9219" width="7.5546875" style="1" customWidth="1"/>
    <col min="9220" max="9224" width="9.109375" style="1"/>
    <col min="9225" max="9225" width="11" style="1" customWidth="1"/>
    <col min="9226" max="9231" width="9.109375" style="1"/>
    <col min="9232" max="9232" width="12.109375" style="1" customWidth="1"/>
    <col min="9233" max="9233" width="10.44140625" style="1" customWidth="1"/>
    <col min="9234" max="9472" width="9.109375" style="1"/>
    <col min="9473" max="9473" width="26.88671875" style="1" customWidth="1"/>
    <col min="9474" max="9474" width="4.44140625" style="1" customWidth="1"/>
    <col min="9475" max="9475" width="7.5546875" style="1" customWidth="1"/>
    <col min="9476" max="9480" width="9.109375" style="1"/>
    <col min="9481" max="9481" width="11" style="1" customWidth="1"/>
    <col min="9482" max="9487" width="9.109375" style="1"/>
    <col min="9488" max="9488" width="12.109375" style="1" customWidth="1"/>
    <col min="9489" max="9489" width="10.44140625" style="1" customWidth="1"/>
    <col min="9490" max="9728" width="9.109375" style="1"/>
    <col min="9729" max="9729" width="26.88671875" style="1" customWidth="1"/>
    <col min="9730" max="9730" width="4.44140625" style="1" customWidth="1"/>
    <col min="9731" max="9731" width="7.5546875" style="1" customWidth="1"/>
    <col min="9732" max="9736" width="9.109375" style="1"/>
    <col min="9737" max="9737" width="11" style="1" customWidth="1"/>
    <col min="9738" max="9743" width="9.109375" style="1"/>
    <col min="9744" max="9744" width="12.109375" style="1" customWidth="1"/>
    <col min="9745" max="9745" width="10.44140625" style="1" customWidth="1"/>
    <col min="9746" max="9984" width="9.109375" style="1"/>
    <col min="9985" max="9985" width="26.88671875" style="1" customWidth="1"/>
    <col min="9986" max="9986" width="4.44140625" style="1" customWidth="1"/>
    <col min="9987" max="9987" width="7.5546875" style="1" customWidth="1"/>
    <col min="9988" max="9992" width="9.109375" style="1"/>
    <col min="9993" max="9993" width="11" style="1" customWidth="1"/>
    <col min="9994" max="9999" width="9.109375" style="1"/>
    <col min="10000" max="10000" width="12.109375" style="1" customWidth="1"/>
    <col min="10001" max="10001" width="10.44140625" style="1" customWidth="1"/>
    <col min="10002" max="10240" width="9.109375" style="1"/>
    <col min="10241" max="10241" width="26.88671875" style="1" customWidth="1"/>
    <col min="10242" max="10242" width="4.44140625" style="1" customWidth="1"/>
    <col min="10243" max="10243" width="7.5546875" style="1" customWidth="1"/>
    <col min="10244" max="10248" width="9.109375" style="1"/>
    <col min="10249" max="10249" width="11" style="1" customWidth="1"/>
    <col min="10250" max="10255" width="9.109375" style="1"/>
    <col min="10256" max="10256" width="12.109375" style="1" customWidth="1"/>
    <col min="10257" max="10257" width="10.44140625" style="1" customWidth="1"/>
    <col min="10258" max="10496" width="9.109375" style="1"/>
    <col min="10497" max="10497" width="26.88671875" style="1" customWidth="1"/>
    <col min="10498" max="10498" width="4.44140625" style="1" customWidth="1"/>
    <col min="10499" max="10499" width="7.5546875" style="1" customWidth="1"/>
    <col min="10500" max="10504" width="9.109375" style="1"/>
    <col min="10505" max="10505" width="11" style="1" customWidth="1"/>
    <col min="10506" max="10511" width="9.109375" style="1"/>
    <col min="10512" max="10512" width="12.109375" style="1" customWidth="1"/>
    <col min="10513" max="10513" width="10.44140625" style="1" customWidth="1"/>
    <col min="10514" max="10752" width="9.109375" style="1"/>
    <col min="10753" max="10753" width="26.88671875" style="1" customWidth="1"/>
    <col min="10754" max="10754" width="4.44140625" style="1" customWidth="1"/>
    <col min="10755" max="10755" width="7.5546875" style="1" customWidth="1"/>
    <col min="10756" max="10760" width="9.109375" style="1"/>
    <col min="10761" max="10761" width="11" style="1" customWidth="1"/>
    <col min="10762" max="10767" width="9.109375" style="1"/>
    <col min="10768" max="10768" width="12.109375" style="1" customWidth="1"/>
    <col min="10769" max="10769" width="10.44140625" style="1" customWidth="1"/>
    <col min="10770" max="11008" width="9.109375" style="1"/>
    <col min="11009" max="11009" width="26.88671875" style="1" customWidth="1"/>
    <col min="11010" max="11010" width="4.44140625" style="1" customWidth="1"/>
    <col min="11011" max="11011" width="7.5546875" style="1" customWidth="1"/>
    <col min="11012" max="11016" width="9.109375" style="1"/>
    <col min="11017" max="11017" width="11" style="1" customWidth="1"/>
    <col min="11018" max="11023" width="9.109375" style="1"/>
    <col min="11024" max="11024" width="12.109375" style="1" customWidth="1"/>
    <col min="11025" max="11025" width="10.44140625" style="1" customWidth="1"/>
    <col min="11026" max="11264" width="9.109375" style="1"/>
    <col min="11265" max="11265" width="26.88671875" style="1" customWidth="1"/>
    <col min="11266" max="11266" width="4.44140625" style="1" customWidth="1"/>
    <col min="11267" max="11267" width="7.5546875" style="1" customWidth="1"/>
    <col min="11268" max="11272" width="9.109375" style="1"/>
    <col min="11273" max="11273" width="11" style="1" customWidth="1"/>
    <col min="11274" max="11279" width="9.109375" style="1"/>
    <col min="11280" max="11280" width="12.109375" style="1" customWidth="1"/>
    <col min="11281" max="11281" width="10.44140625" style="1" customWidth="1"/>
    <col min="11282" max="11520" width="9.109375" style="1"/>
    <col min="11521" max="11521" width="26.88671875" style="1" customWidth="1"/>
    <col min="11522" max="11522" width="4.44140625" style="1" customWidth="1"/>
    <col min="11523" max="11523" width="7.5546875" style="1" customWidth="1"/>
    <col min="11524" max="11528" width="9.109375" style="1"/>
    <col min="11529" max="11529" width="11" style="1" customWidth="1"/>
    <col min="11530" max="11535" width="9.109375" style="1"/>
    <col min="11536" max="11536" width="12.109375" style="1" customWidth="1"/>
    <col min="11537" max="11537" width="10.44140625" style="1" customWidth="1"/>
    <col min="11538" max="11776" width="9.109375" style="1"/>
    <col min="11777" max="11777" width="26.88671875" style="1" customWidth="1"/>
    <col min="11778" max="11778" width="4.44140625" style="1" customWidth="1"/>
    <col min="11779" max="11779" width="7.5546875" style="1" customWidth="1"/>
    <col min="11780" max="11784" width="9.109375" style="1"/>
    <col min="11785" max="11785" width="11" style="1" customWidth="1"/>
    <col min="11786" max="11791" width="9.109375" style="1"/>
    <col min="11792" max="11792" width="12.109375" style="1" customWidth="1"/>
    <col min="11793" max="11793" width="10.44140625" style="1" customWidth="1"/>
    <col min="11794" max="12032" width="9.109375" style="1"/>
    <col min="12033" max="12033" width="26.88671875" style="1" customWidth="1"/>
    <col min="12034" max="12034" width="4.44140625" style="1" customWidth="1"/>
    <col min="12035" max="12035" width="7.5546875" style="1" customWidth="1"/>
    <col min="12036" max="12040" width="9.109375" style="1"/>
    <col min="12041" max="12041" width="11" style="1" customWidth="1"/>
    <col min="12042" max="12047" width="9.109375" style="1"/>
    <col min="12048" max="12048" width="12.109375" style="1" customWidth="1"/>
    <col min="12049" max="12049" width="10.44140625" style="1" customWidth="1"/>
    <col min="12050" max="12288" width="9.109375" style="1"/>
    <col min="12289" max="12289" width="26.88671875" style="1" customWidth="1"/>
    <col min="12290" max="12290" width="4.44140625" style="1" customWidth="1"/>
    <col min="12291" max="12291" width="7.5546875" style="1" customWidth="1"/>
    <col min="12292" max="12296" width="9.109375" style="1"/>
    <col min="12297" max="12297" width="11" style="1" customWidth="1"/>
    <col min="12298" max="12303" width="9.109375" style="1"/>
    <col min="12304" max="12304" width="12.109375" style="1" customWidth="1"/>
    <col min="12305" max="12305" width="10.44140625" style="1" customWidth="1"/>
    <col min="12306" max="12544" width="9.109375" style="1"/>
    <col min="12545" max="12545" width="26.88671875" style="1" customWidth="1"/>
    <col min="12546" max="12546" width="4.44140625" style="1" customWidth="1"/>
    <col min="12547" max="12547" width="7.5546875" style="1" customWidth="1"/>
    <col min="12548" max="12552" width="9.109375" style="1"/>
    <col min="12553" max="12553" width="11" style="1" customWidth="1"/>
    <col min="12554" max="12559" width="9.109375" style="1"/>
    <col min="12560" max="12560" width="12.109375" style="1" customWidth="1"/>
    <col min="12561" max="12561" width="10.44140625" style="1" customWidth="1"/>
    <col min="12562" max="12800" width="9.109375" style="1"/>
    <col min="12801" max="12801" width="26.88671875" style="1" customWidth="1"/>
    <col min="12802" max="12802" width="4.44140625" style="1" customWidth="1"/>
    <col min="12803" max="12803" width="7.5546875" style="1" customWidth="1"/>
    <col min="12804" max="12808" width="9.109375" style="1"/>
    <col min="12809" max="12809" width="11" style="1" customWidth="1"/>
    <col min="12810" max="12815" width="9.109375" style="1"/>
    <col min="12816" max="12816" width="12.109375" style="1" customWidth="1"/>
    <col min="12817" max="12817" width="10.44140625" style="1" customWidth="1"/>
    <col min="12818" max="13056" width="9.109375" style="1"/>
    <col min="13057" max="13057" width="26.88671875" style="1" customWidth="1"/>
    <col min="13058" max="13058" width="4.44140625" style="1" customWidth="1"/>
    <col min="13059" max="13059" width="7.5546875" style="1" customWidth="1"/>
    <col min="13060" max="13064" width="9.109375" style="1"/>
    <col min="13065" max="13065" width="11" style="1" customWidth="1"/>
    <col min="13066" max="13071" width="9.109375" style="1"/>
    <col min="13072" max="13072" width="12.109375" style="1" customWidth="1"/>
    <col min="13073" max="13073" width="10.44140625" style="1" customWidth="1"/>
    <col min="13074" max="13312" width="9.109375" style="1"/>
    <col min="13313" max="13313" width="26.88671875" style="1" customWidth="1"/>
    <col min="13314" max="13314" width="4.44140625" style="1" customWidth="1"/>
    <col min="13315" max="13315" width="7.5546875" style="1" customWidth="1"/>
    <col min="13316" max="13320" width="9.109375" style="1"/>
    <col min="13321" max="13321" width="11" style="1" customWidth="1"/>
    <col min="13322" max="13327" width="9.109375" style="1"/>
    <col min="13328" max="13328" width="12.109375" style="1" customWidth="1"/>
    <col min="13329" max="13329" width="10.44140625" style="1" customWidth="1"/>
    <col min="13330" max="13568" width="9.109375" style="1"/>
    <col min="13569" max="13569" width="26.88671875" style="1" customWidth="1"/>
    <col min="13570" max="13570" width="4.44140625" style="1" customWidth="1"/>
    <col min="13571" max="13571" width="7.5546875" style="1" customWidth="1"/>
    <col min="13572" max="13576" width="9.109375" style="1"/>
    <col min="13577" max="13577" width="11" style="1" customWidth="1"/>
    <col min="13578" max="13583" width="9.109375" style="1"/>
    <col min="13584" max="13584" width="12.109375" style="1" customWidth="1"/>
    <col min="13585" max="13585" width="10.44140625" style="1" customWidth="1"/>
    <col min="13586" max="13824" width="9.109375" style="1"/>
    <col min="13825" max="13825" width="26.88671875" style="1" customWidth="1"/>
    <col min="13826" max="13826" width="4.44140625" style="1" customWidth="1"/>
    <col min="13827" max="13827" width="7.5546875" style="1" customWidth="1"/>
    <col min="13828" max="13832" width="9.109375" style="1"/>
    <col min="13833" max="13833" width="11" style="1" customWidth="1"/>
    <col min="13834" max="13839" width="9.109375" style="1"/>
    <col min="13840" max="13840" width="12.109375" style="1" customWidth="1"/>
    <col min="13841" max="13841" width="10.44140625" style="1" customWidth="1"/>
    <col min="13842" max="14080" width="9.109375" style="1"/>
    <col min="14081" max="14081" width="26.88671875" style="1" customWidth="1"/>
    <col min="14082" max="14082" width="4.44140625" style="1" customWidth="1"/>
    <col min="14083" max="14083" width="7.5546875" style="1" customWidth="1"/>
    <col min="14084" max="14088" width="9.109375" style="1"/>
    <col min="14089" max="14089" width="11" style="1" customWidth="1"/>
    <col min="14090" max="14095" width="9.109375" style="1"/>
    <col min="14096" max="14096" width="12.109375" style="1" customWidth="1"/>
    <col min="14097" max="14097" width="10.44140625" style="1" customWidth="1"/>
    <col min="14098" max="14336" width="9.109375" style="1"/>
    <col min="14337" max="14337" width="26.88671875" style="1" customWidth="1"/>
    <col min="14338" max="14338" width="4.44140625" style="1" customWidth="1"/>
    <col min="14339" max="14339" width="7.5546875" style="1" customWidth="1"/>
    <col min="14340" max="14344" width="9.109375" style="1"/>
    <col min="14345" max="14345" width="11" style="1" customWidth="1"/>
    <col min="14346" max="14351" width="9.109375" style="1"/>
    <col min="14352" max="14352" width="12.109375" style="1" customWidth="1"/>
    <col min="14353" max="14353" width="10.44140625" style="1" customWidth="1"/>
    <col min="14354" max="14592" width="9.109375" style="1"/>
    <col min="14593" max="14593" width="26.88671875" style="1" customWidth="1"/>
    <col min="14594" max="14594" width="4.44140625" style="1" customWidth="1"/>
    <col min="14595" max="14595" width="7.5546875" style="1" customWidth="1"/>
    <col min="14596" max="14600" width="9.109375" style="1"/>
    <col min="14601" max="14601" width="11" style="1" customWidth="1"/>
    <col min="14602" max="14607" width="9.109375" style="1"/>
    <col min="14608" max="14608" width="12.109375" style="1" customWidth="1"/>
    <col min="14609" max="14609" width="10.44140625" style="1" customWidth="1"/>
    <col min="14610" max="14848" width="9.109375" style="1"/>
    <col min="14849" max="14849" width="26.88671875" style="1" customWidth="1"/>
    <col min="14850" max="14850" width="4.44140625" style="1" customWidth="1"/>
    <col min="14851" max="14851" width="7.5546875" style="1" customWidth="1"/>
    <col min="14852" max="14856" width="9.109375" style="1"/>
    <col min="14857" max="14857" width="11" style="1" customWidth="1"/>
    <col min="14858" max="14863" width="9.109375" style="1"/>
    <col min="14864" max="14864" width="12.109375" style="1" customWidth="1"/>
    <col min="14865" max="14865" width="10.44140625" style="1" customWidth="1"/>
    <col min="14866" max="15104" width="9.109375" style="1"/>
    <col min="15105" max="15105" width="26.88671875" style="1" customWidth="1"/>
    <col min="15106" max="15106" width="4.44140625" style="1" customWidth="1"/>
    <col min="15107" max="15107" width="7.5546875" style="1" customWidth="1"/>
    <col min="15108" max="15112" width="9.109375" style="1"/>
    <col min="15113" max="15113" width="11" style="1" customWidth="1"/>
    <col min="15114" max="15119" width="9.109375" style="1"/>
    <col min="15120" max="15120" width="12.109375" style="1" customWidth="1"/>
    <col min="15121" max="15121" width="10.44140625" style="1" customWidth="1"/>
    <col min="15122" max="15360" width="9.109375" style="1"/>
    <col min="15361" max="15361" width="26.88671875" style="1" customWidth="1"/>
    <col min="15362" max="15362" width="4.44140625" style="1" customWidth="1"/>
    <col min="15363" max="15363" width="7.5546875" style="1" customWidth="1"/>
    <col min="15364" max="15368" width="9.109375" style="1"/>
    <col min="15369" max="15369" width="11" style="1" customWidth="1"/>
    <col min="15370" max="15375" width="9.109375" style="1"/>
    <col min="15376" max="15376" width="12.109375" style="1" customWidth="1"/>
    <col min="15377" max="15377" width="10.44140625" style="1" customWidth="1"/>
    <col min="15378" max="15616" width="9.109375" style="1"/>
    <col min="15617" max="15617" width="26.88671875" style="1" customWidth="1"/>
    <col min="15618" max="15618" width="4.44140625" style="1" customWidth="1"/>
    <col min="15619" max="15619" width="7.5546875" style="1" customWidth="1"/>
    <col min="15620" max="15624" width="9.109375" style="1"/>
    <col min="15625" max="15625" width="11" style="1" customWidth="1"/>
    <col min="15626" max="15631" width="9.109375" style="1"/>
    <col min="15632" max="15632" width="12.109375" style="1" customWidth="1"/>
    <col min="15633" max="15633" width="10.44140625" style="1" customWidth="1"/>
    <col min="15634" max="15872" width="9.109375" style="1"/>
    <col min="15873" max="15873" width="26.88671875" style="1" customWidth="1"/>
    <col min="15874" max="15874" width="4.44140625" style="1" customWidth="1"/>
    <col min="15875" max="15875" width="7.5546875" style="1" customWidth="1"/>
    <col min="15876" max="15880" width="9.109375" style="1"/>
    <col min="15881" max="15881" width="11" style="1" customWidth="1"/>
    <col min="15882" max="15887" width="9.109375" style="1"/>
    <col min="15888" max="15888" width="12.109375" style="1" customWidth="1"/>
    <col min="15889" max="15889" width="10.44140625" style="1" customWidth="1"/>
    <col min="15890" max="16128" width="9.109375" style="1"/>
    <col min="16129" max="16129" width="26.88671875" style="1" customWidth="1"/>
    <col min="16130" max="16130" width="4.44140625" style="1" customWidth="1"/>
    <col min="16131" max="16131" width="7.5546875" style="1" customWidth="1"/>
    <col min="16132" max="16136" width="9.109375" style="1"/>
    <col min="16137" max="16137" width="11" style="1" customWidth="1"/>
    <col min="16138" max="16143" width="9.109375" style="1"/>
    <col min="16144" max="16144" width="12.109375" style="1" customWidth="1"/>
    <col min="16145" max="16145" width="10.44140625" style="1" customWidth="1"/>
    <col min="16146" max="16384" width="9.109375" style="1"/>
  </cols>
  <sheetData>
    <row r="1" spans="1:18">
      <c r="A1" s="1" t="s">
        <v>0</v>
      </c>
    </row>
    <row r="2" spans="1:18" ht="28.5" customHeight="1">
      <c r="D2" s="46" t="s">
        <v>1</v>
      </c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</row>
    <row r="3" spans="1:18" ht="15" customHeight="1" thickBot="1">
      <c r="D3" s="2"/>
      <c r="E3" s="2"/>
      <c r="F3" s="2"/>
      <c r="G3" s="2"/>
      <c r="H3" s="71" t="s">
        <v>225</v>
      </c>
      <c r="I3" s="71"/>
      <c r="J3" s="71"/>
      <c r="K3" s="71"/>
      <c r="L3" s="71"/>
      <c r="M3" s="71"/>
      <c r="N3" s="71"/>
      <c r="O3" s="2"/>
      <c r="P3" s="2"/>
      <c r="Q3" s="2"/>
    </row>
    <row r="4" spans="1:18" s="3" customFormat="1" ht="14.4" customHeight="1">
      <c r="E4" s="2"/>
      <c r="F4" s="2"/>
      <c r="G4" s="2"/>
      <c r="H4" s="72" t="s">
        <v>2</v>
      </c>
      <c r="I4" s="72"/>
      <c r="J4" s="72"/>
      <c r="K4" s="72"/>
      <c r="L4" s="72"/>
      <c r="M4" s="72"/>
      <c r="N4" s="72"/>
    </row>
    <row r="5" spans="1:18">
      <c r="A5" s="4"/>
    </row>
    <row r="6" spans="1:18" ht="35.25" customHeight="1">
      <c r="A6" s="5"/>
      <c r="B6" s="5"/>
      <c r="C6" s="5"/>
      <c r="D6" s="46" t="s">
        <v>3</v>
      </c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</row>
    <row r="7" spans="1:18" ht="15.6">
      <c r="A7" s="5" t="s">
        <v>4</v>
      </c>
    </row>
    <row r="8" spans="1:18">
      <c r="A8" s="6" t="s">
        <v>5</v>
      </c>
    </row>
    <row r="9" spans="1:18" s="7" customFormat="1" ht="38.25" customHeight="1">
      <c r="A9" s="47"/>
      <c r="B9" s="47" t="s">
        <v>6</v>
      </c>
      <c r="C9" s="47" t="s">
        <v>7</v>
      </c>
      <c r="D9" s="47" t="s">
        <v>8</v>
      </c>
      <c r="E9" s="48" t="s">
        <v>9</v>
      </c>
      <c r="F9" s="49"/>
      <c r="G9" s="49"/>
      <c r="H9" s="49"/>
      <c r="I9" s="49"/>
      <c r="J9" s="49"/>
      <c r="K9" s="50"/>
      <c r="L9" s="54" t="s">
        <v>10</v>
      </c>
      <c r="M9" s="55"/>
      <c r="N9" s="55"/>
      <c r="O9" s="56"/>
      <c r="P9" s="47" t="s">
        <v>11</v>
      </c>
      <c r="Q9" s="58" t="s">
        <v>12</v>
      </c>
      <c r="R9" s="59"/>
    </row>
    <row r="10" spans="1:18" s="7" customFormat="1">
      <c r="A10" s="47"/>
      <c r="B10" s="47"/>
      <c r="C10" s="47"/>
      <c r="D10" s="47"/>
      <c r="E10" s="51"/>
      <c r="F10" s="52"/>
      <c r="G10" s="52"/>
      <c r="H10" s="52"/>
      <c r="I10" s="52"/>
      <c r="J10" s="52"/>
      <c r="K10" s="53"/>
      <c r="L10" s="47" t="s">
        <v>13</v>
      </c>
      <c r="M10" s="47"/>
      <c r="N10" s="47"/>
      <c r="O10" s="47"/>
      <c r="P10" s="47"/>
      <c r="Q10" s="60"/>
      <c r="R10" s="61"/>
    </row>
    <row r="11" spans="1:18" s="7" customFormat="1">
      <c r="A11" s="47"/>
      <c r="B11" s="47"/>
      <c r="C11" s="47"/>
      <c r="D11" s="47"/>
      <c r="E11" s="47" t="s">
        <v>14</v>
      </c>
      <c r="F11" s="62" t="s">
        <v>15</v>
      </c>
      <c r="G11" s="63"/>
      <c r="H11" s="47" t="s">
        <v>16</v>
      </c>
      <c r="I11" s="47" t="s">
        <v>17</v>
      </c>
      <c r="J11" s="47" t="s">
        <v>18</v>
      </c>
      <c r="K11" s="47" t="s">
        <v>19</v>
      </c>
      <c r="L11" s="47" t="s">
        <v>20</v>
      </c>
      <c r="M11" s="47" t="s">
        <v>21</v>
      </c>
      <c r="N11" s="47" t="s">
        <v>22</v>
      </c>
      <c r="O11" s="47" t="s">
        <v>23</v>
      </c>
      <c r="P11" s="47"/>
      <c r="Q11" s="47" t="s">
        <v>24</v>
      </c>
      <c r="R11" s="47" t="s">
        <v>25</v>
      </c>
    </row>
    <row r="12" spans="1:18" s="7" customFormat="1" ht="52.8">
      <c r="A12" s="47"/>
      <c r="B12" s="47"/>
      <c r="C12" s="47"/>
      <c r="D12" s="47"/>
      <c r="E12" s="47"/>
      <c r="F12" s="38" t="s">
        <v>26</v>
      </c>
      <c r="G12" s="38" t="s">
        <v>27</v>
      </c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</row>
    <row r="13" spans="1:18">
      <c r="A13" s="8">
        <v>1</v>
      </c>
      <c r="B13" s="8">
        <v>2</v>
      </c>
      <c r="C13" s="8">
        <v>3</v>
      </c>
      <c r="D13" s="8">
        <v>4</v>
      </c>
      <c r="E13" s="8">
        <v>5</v>
      </c>
      <c r="F13" s="8">
        <v>6</v>
      </c>
      <c r="G13" s="8">
        <v>7</v>
      </c>
      <c r="H13" s="8">
        <v>8</v>
      </c>
      <c r="I13" s="8">
        <v>9</v>
      </c>
      <c r="J13" s="8">
        <v>10</v>
      </c>
      <c r="K13" s="8">
        <v>11</v>
      </c>
      <c r="L13" s="8">
        <v>12</v>
      </c>
      <c r="M13" s="8">
        <v>13</v>
      </c>
      <c r="N13" s="8">
        <v>14</v>
      </c>
      <c r="O13" s="8">
        <v>15</v>
      </c>
      <c r="P13" s="8">
        <v>16</v>
      </c>
      <c r="Q13" s="8">
        <v>17</v>
      </c>
      <c r="R13" s="8">
        <v>18</v>
      </c>
    </row>
    <row r="14" spans="1:18">
      <c r="A14" s="9" t="s">
        <v>28</v>
      </c>
      <c r="B14" s="39" t="s">
        <v>29</v>
      </c>
      <c r="C14" s="39" t="s">
        <v>30</v>
      </c>
      <c r="D14" s="10">
        <f>(E14+H14+I14+J14+K14)</f>
        <v>15</v>
      </c>
      <c r="E14" s="11">
        <f>SUM('[1]Атакский ПНИ'!E14+'[1]Андреевский ПНИ'!E14+'[1]Драгунский ПНИ'!E14+'[1]Омский ПНИ'!E14+'[1]Пушкинский ПНИ'!E14+'[1]Тарский ПНИ'!E14+'[1]Такмыкский ПНИ'!E14+'[1]Марьяновский ПНИ'!E14+'[1]Крутинский ПНИ'!E14+'[1]Екатерининский ПНИ'!E14+'[1]Нежинский ГЦ'!E14+'[1]Куйбышевский ДИ'!E14+'[1]Таврический ДИ'!E14+'[1]Большекулачинский СДИ'!E14+'[1]Кировский ДДИ'!E14+'[1]Исилькульский ДИ'!E14)</f>
        <v>4</v>
      </c>
      <c r="F14" s="11">
        <f>SUM('[1]Атакский ПНИ'!F14+'[1]Андреевский ПНИ'!F14+'[1]Драгунский ПНИ'!F14+'[1]Омский ПНИ'!F14+'[1]Пушкинский ПНИ'!F14+'[1]Тарский ПНИ'!F14+'[1]Такмыкский ПНИ'!F14+'[1]Марьяновский ПНИ'!F14+'[1]Крутинский ПНИ'!F14+'[1]Екатерининский ПНИ'!F14+'[1]Нежинский ГЦ'!F14+'[1]Куйбышевский ДИ'!F14+'[1]Таврический ДИ'!F14+'[1]Большекулачинский СДИ'!F14+'[1]Кировский ДДИ'!F14+'[1]Исилькульский ДИ'!F14)</f>
        <v>1</v>
      </c>
      <c r="G14" s="11"/>
      <c r="H14" s="11">
        <f>SUM('[1]Атакский ПНИ'!H14+'[1]Андреевский ПНИ'!H14+'[1]Драгунский ПНИ'!H14+'[1]Омский ПНИ'!H14+'[1]Пушкинский ПНИ'!H14+'[1]Тарский ПНИ'!H14+'[1]Такмыкский ПНИ'!H14+'[1]Марьяновский ПНИ'!H14+'[1]Крутинский ПНИ'!H14+'[1]Екатерининский ПНИ'!H14+'[1]Нежинский ГЦ'!H14+'[1]Куйбышевский ДИ'!H14+'[1]Таврический ДИ'!H14+'[1]Большекулачинский СДИ'!H14+'[1]Кировский ДДИ'!H14+'[1]Исилькульский ДИ'!H14)</f>
        <v>10</v>
      </c>
      <c r="I14" s="11"/>
      <c r="J14" s="11"/>
      <c r="K14" s="11">
        <f>SUM('[1]Атакский ПНИ'!K14+'[1]Андреевский ПНИ'!K14+'[1]Драгунский ПНИ'!K14+'[1]Омский ПНИ'!K14+'[1]Пушкинский ПНИ'!K14+'[1]Тарский ПНИ'!K14+'[1]Такмыкский ПНИ'!K14+'[1]Марьяновский ПНИ'!K14+'[1]Крутинский ПНИ'!K14+'[1]Екатерининский ПНИ'!K14+'[1]Нежинский ГЦ'!K14+'[1]Куйбышевский ДИ'!K14+'[1]Таврический ДИ'!K14+'[1]Большекулачинский СДИ'!K14+'[1]Кировский ДДИ'!K14+'[1]Исилькульский ДИ'!K14)</f>
        <v>1</v>
      </c>
      <c r="L14" s="11"/>
      <c r="M14" s="11">
        <v>9</v>
      </c>
      <c r="N14" s="11">
        <v>34</v>
      </c>
      <c r="O14" s="11"/>
      <c r="P14" s="11"/>
      <c r="Q14" s="11">
        <f>SUM('[1]Атакский ПНИ'!Q14+'[1]Андреевский ПНИ'!Q14+'[1]Драгунский ПНИ'!Q14+'[1]Омский ПНИ'!Q14+'[1]Пушкинский ПНИ'!Q14+'[1]Тарский ПНИ'!Q14+'[1]Такмыкский ПНИ'!Q14+'[1]Марьяновский ПНИ'!Q14+'[1]Крутинский ПНИ'!Q14+'[1]Екатерининский ПНИ'!Q14+'[1]Нежинский ГЦ'!Q14+'[1]Куйбышевский ДИ'!Q14+'[1]Таврический ДИ'!Q14+'[1]Большекулачинский СДИ'!Q14+'[1]Кировский ДДИ'!Q14+'[1]Исилькульский ДИ'!Q14)</f>
        <v>1</v>
      </c>
      <c r="R14" s="11"/>
    </row>
    <row r="15" spans="1:18">
      <c r="A15" s="9" t="s">
        <v>31</v>
      </c>
      <c r="B15" s="39" t="s">
        <v>32</v>
      </c>
      <c r="C15" s="39" t="s">
        <v>30</v>
      </c>
      <c r="D15" s="10">
        <f t="shared" ref="D15:D68" si="0">(E15+H15+I15+J15+K15)</f>
        <v>38</v>
      </c>
      <c r="E15" s="11">
        <f>SUM('[1]Атакский ПНИ'!E15+'[1]Андреевский ПНИ'!E15+'[1]Драгунский ПНИ'!E15+'[1]Омский ПНИ'!E15+'[1]Пушкинский ПНИ'!E15+'[1]Тарский ПНИ'!E15+'[1]Такмыкский ПНИ'!E15+'[1]Марьяновский ПНИ'!E15+'[1]Крутинский ПНИ'!E15+'[1]Екатерининский ПНИ'!E15+'[1]Нежинский ГЦ'!E15+'[1]Куйбышевский ДИ'!E15+'[1]Таврический ДИ'!E15+'[1]Большекулачинский СДИ'!E15+'[1]Кировский ДДИ'!E15+'[1]Исилькульский ДИ'!E15)</f>
        <v>9</v>
      </c>
      <c r="F15" s="11">
        <f>SUM('[1]Атакский ПНИ'!F15+'[1]Андреевский ПНИ'!F15+'[1]Драгунский ПНИ'!F15+'[1]Омский ПНИ'!F15+'[1]Пушкинский ПНИ'!F15+'[1]Тарский ПНИ'!F15+'[1]Такмыкский ПНИ'!F15+'[1]Марьяновский ПНИ'!F15+'[1]Крутинский ПНИ'!F15+'[1]Екатерининский ПНИ'!F15+'[1]Нежинский ГЦ'!F15+'[1]Куйбышевский ДИ'!F15+'[1]Таврический ДИ'!F15+'[1]Большекулачинский СДИ'!F15+'[1]Кировский ДДИ'!F15+'[1]Исилькульский ДИ'!F15)</f>
        <v>2</v>
      </c>
      <c r="G15" s="11"/>
      <c r="H15" s="11">
        <f>SUM('[1]Атакский ПНИ'!H15+'[1]Андреевский ПНИ'!H15+'[1]Драгунский ПНИ'!H15+'[1]Омский ПНИ'!H15+'[1]Пушкинский ПНИ'!H15+'[1]Тарский ПНИ'!H15+'[1]Такмыкский ПНИ'!H15+'[1]Марьяновский ПНИ'!H15+'[1]Крутинский ПНИ'!H15+'[1]Екатерининский ПНИ'!H15+'[1]Нежинский ГЦ'!H15+'[1]Куйбышевский ДИ'!H15+'[1]Таврический ДИ'!H15+'[1]Большекулачинский СДИ'!H15+'[1]Кировский ДДИ'!H15+'[1]Исилькульский ДИ'!H15)</f>
        <v>23</v>
      </c>
      <c r="I15" s="11"/>
      <c r="J15" s="11"/>
      <c r="K15" s="11">
        <f>SUM('[1]Атакский ПНИ'!K15+'[1]Андреевский ПНИ'!K15+'[1]Драгунский ПНИ'!K15+'[1]Омский ПНИ'!K15+'[1]Пушкинский ПНИ'!K15+'[1]Тарский ПНИ'!K15+'[1]Такмыкский ПНИ'!K15+'[1]Марьяновский ПНИ'!K15+'[1]Крутинский ПНИ'!K15+'[1]Екатерининский ПНИ'!K15+'[1]Нежинский ГЦ'!K15+'[1]Куйбышевский ДИ'!K15+'[1]Таврический ДИ'!K15+'[1]Большекулачинский СДИ'!K15+'[1]Кировский ДДИ'!K15+'[1]Исилькульский ДИ'!K15)</f>
        <v>6</v>
      </c>
      <c r="L15" s="11"/>
      <c r="M15" s="11">
        <f>SUM('[1]Атакский ПНИ'!M15+'[1]Андреевский ПНИ'!M15+'[1]Драгунский ПНИ'!M15+'[1]Омский ПНИ'!M15+'[1]Пушкинский ПНИ'!M15+'[1]Тарский ПНИ'!M15+'[1]Такмыкский ПНИ'!M15+'[1]Марьяновский ПНИ'!M15+'[1]Крутинский ПНИ'!M15+'[1]Екатерининский ПНИ'!M15+'[1]Нежинский ГЦ'!M15+'[1]Куйбышевский ДИ'!M15+'[1]Таврический ДИ'!M15+'[1]Большекулачинский СДИ'!M15+'[1]Кировский ДДИ'!M15+'[1]Исилькульский ДИ'!M15)</f>
        <v>10</v>
      </c>
      <c r="N15" s="11">
        <v>24</v>
      </c>
      <c r="O15" s="11"/>
      <c r="P15" s="11"/>
      <c r="Q15" s="11">
        <f>SUM('[1]Атакский ПНИ'!Q15+'[1]Андреевский ПНИ'!Q15+'[1]Драгунский ПНИ'!Q15+'[1]Омский ПНИ'!Q15+'[1]Пушкинский ПНИ'!Q15+'[1]Тарский ПНИ'!Q15+'[1]Такмыкский ПНИ'!Q15+'[1]Марьяновский ПНИ'!Q15+'[1]Крутинский ПНИ'!Q15+'[1]Екатерининский ПНИ'!Q15+'[1]Нежинский ГЦ'!Q15+'[1]Куйбышевский ДИ'!Q15+'[1]Таврический ДИ'!Q15+'[1]Большекулачинский СДИ'!Q15+'[1]Кировский ДДИ'!Q15+'[1]Исилькульский ДИ'!Q15)</f>
        <v>1</v>
      </c>
      <c r="R15" s="11"/>
    </row>
    <row r="16" spans="1:18">
      <c r="A16" s="9" t="s">
        <v>33</v>
      </c>
      <c r="B16" s="39"/>
      <c r="C16" s="39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</row>
    <row r="17" spans="1:20" ht="26.4">
      <c r="A17" s="9" t="s">
        <v>34</v>
      </c>
      <c r="B17" s="12" t="s">
        <v>35</v>
      </c>
      <c r="C17" s="39" t="s">
        <v>30</v>
      </c>
      <c r="D17" s="10">
        <f t="shared" si="0"/>
        <v>0</v>
      </c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</row>
    <row r="18" spans="1:20" ht="26.4">
      <c r="A18" s="9" t="s">
        <v>36</v>
      </c>
      <c r="B18" s="39" t="s">
        <v>37</v>
      </c>
      <c r="C18" s="39" t="s">
        <v>30</v>
      </c>
      <c r="D18" s="10">
        <f t="shared" si="0"/>
        <v>0</v>
      </c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T18" s="13"/>
    </row>
    <row r="19" spans="1:20">
      <c r="A19" s="9" t="s">
        <v>38</v>
      </c>
      <c r="B19" s="39" t="s">
        <v>39</v>
      </c>
      <c r="C19" s="39" t="s">
        <v>30</v>
      </c>
      <c r="D19" s="10">
        <f t="shared" si="0"/>
        <v>1</v>
      </c>
      <c r="E19" s="11"/>
      <c r="F19" s="11"/>
      <c r="G19" s="11"/>
      <c r="H19" s="11"/>
      <c r="I19" s="11"/>
      <c r="J19" s="11"/>
      <c r="K19" s="11">
        <v>1</v>
      </c>
      <c r="L19" s="11"/>
      <c r="M19" s="11"/>
      <c r="N19" s="11">
        <v>1</v>
      </c>
      <c r="O19" s="11"/>
      <c r="P19" s="11"/>
      <c r="Q19" s="11"/>
      <c r="R19" s="11"/>
      <c r="T19" s="13"/>
    </row>
    <row r="20" spans="1:20" ht="26.4">
      <c r="A20" s="9" t="s">
        <v>40</v>
      </c>
      <c r="B20" s="39" t="s">
        <v>41</v>
      </c>
      <c r="C20" s="39" t="s">
        <v>30</v>
      </c>
      <c r="D20" s="10">
        <f t="shared" si="0"/>
        <v>4781</v>
      </c>
      <c r="E20" s="11">
        <f>SUM('[1]Атакский ПНИ'!E20+'[1]Андреевский ПНИ'!E20+'[1]Драгунский ПНИ'!E20+'[1]Омский ПНИ'!E20+'[1]Пушкинский ПНИ'!E20+'[1]Тарский ПНИ'!E20+'[1]Такмыкский ПНИ'!E20+'[1]Марьяновский ПНИ'!E20+'[1]Крутинский ПНИ'!E20+'[1]Екатерининский ПНИ'!E20+'[1]Нежинский ГЦ'!E20+'[1]Куйбышевский ДИ'!E20+'[1]Таврический ДИ'!E20+'[1]Большекулачинский СДИ'!E20+'[1]Кировский ДДИ'!E20+'[1]Исилькульский ДИ'!E20)</f>
        <v>1053</v>
      </c>
      <c r="F20" s="11">
        <f>SUM('[1]Атакский ПНИ'!F20+'[1]Андреевский ПНИ'!F20+'[1]Драгунский ПНИ'!F20+'[1]Омский ПНИ'!F20+'[1]Пушкинский ПНИ'!F20+'[1]Тарский ПНИ'!F20+'[1]Такмыкский ПНИ'!F20+'[1]Марьяновский ПНИ'!F20+'[1]Крутинский ПНИ'!F20+'[1]Екатерининский ПНИ'!F20+'[1]Нежинский ГЦ'!F20+'[1]Куйбышевский ДИ'!F20+'[1]Таврический ДИ'!F20+'[1]Большекулачинский СДИ'!F20+'[1]Кировский ДДИ'!F20+'[1]Исилькульский ДИ'!F20)</f>
        <v>195</v>
      </c>
      <c r="G20" s="11"/>
      <c r="H20" s="11">
        <f>SUM('[1]Атакский ПНИ'!H20+'[1]Андреевский ПНИ'!H20+'[1]Драгунский ПНИ'!H20+'[1]Омский ПНИ'!H20+'[1]Пушкинский ПНИ'!H20+'[1]Тарский ПНИ'!H20+'[1]Такмыкский ПНИ'!H20+'[1]Марьяновский ПНИ'!H20+'[1]Крутинский ПНИ'!H20+'[1]Екатерининский ПНИ'!H20+'[1]Нежинский ГЦ'!H20+'[1]Куйбышевский ДИ'!H20+'[1]Таврический ДИ'!H20+'[1]Большекулачинский СДИ'!H20+'[1]Кировский ДДИ'!H20+'[1]Исилькульский ДИ'!H20)</f>
        <v>3018</v>
      </c>
      <c r="I20" s="11"/>
      <c r="J20" s="11"/>
      <c r="K20" s="11">
        <f>SUM('[1]Атакский ПНИ'!K20+'[1]Андреевский ПНИ'!K20+'[1]Драгунский ПНИ'!K20+'[1]Омский ПНИ'!K20+'[1]Пушкинский ПНИ'!K20+'[1]Тарский ПНИ'!K20+'[1]Такмыкский ПНИ'!K20+'[1]Марьяновский ПНИ'!K20+'[1]Крутинский ПНИ'!K20+'[1]Екатерининский ПНИ'!K20+'[1]Нежинский ГЦ'!K20+'[1]Куйбышевский ДИ'!K20+'[1]Таврический ДИ'!K20+'[1]Большекулачинский СДИ'!K20+'[1]Кировский ДДИ'!K20+'[1]Исилькульский ДИ'!K20)</f>
        <v>710</v>
      </c>
      <c r="L20" s="11"/>
      <c r="M20" s="11">
        <f>SUM('[1]Атакский ПНИ'!M20+'[1]Андреевский ПНИ'!M20+'[1]Драгунский ПНИ'!M20+'[1]Омский ПНИ'!M20+'[1]Пушкинский ПНИ'!M20+'[1]Тарский ПНИ'!M20+'[1]Такмыкский ПНИ'!M20+'[1]Марьяновский ПНИ'!M20+'[1]Крутинский ПНИ'!M20+'[1]Екатерининский ПНИ'!M20+'[1]Нежинский ГЦ'!M20+'[1]Куйбышевский ДИ'!M20+'[1]Таврический ДИ'!M20+'[1]Большекулачинский СДИ'!M20+'[1]Кировский ДДИ'!M20+'[1]Исилькульский ДИ'!M20)</f>
        <v>384</v>
      </c>
      <c r="N20" s="11">
        <f>SUM('[1]Атакский ПНИ'!N20+'[1]Андреевский ПНИ'!N20+'[1]Драгунский ПНИ'!N20+'[1]Омский ПНИ'!N20+'[1]Пушкинский ПНИ'!N20+'[1]Тарский ПНИ'!N20+'[1]Такмыкский ПНИ'!N20+'[1]Марьяновский ПНИ'!N20+'[1]Крутинский ПНИ'!N20+'[1]Екатерининский ПНИ'!N20+'[1]Нежинский ГЦ'!N20+'[1]Куйбышевский ДИ'!N20+'[1]Таврический ДИ'!N20+'[1]Большекулачинский СДИ'!N20+'[1]Кировский ДДИ'!N20+'[1]Исилькульский ДИ'!N20)</f>
        <v>2434</v>
      </c>
      <c r="O20" s="11"/>
      <c r="P20" s="11"/>
      <c r="Q20" s="11">
        <f>SUM('[1]Атакский ПНИ'!Q20+'[1]Андреевский ПНИ'!Q20+'[1]Драгунский ПНИ'!Q20+'[1]Омский ПНИ'!Q20+'[1]Пушкинский ПНИ'!Q20+'[1]Тарский ПНИ'!Q20+'[1]Такмыкский ПНИ'!Q20+'[1]Марьяновский ПНИ'!Q20+'[1]Крутинский ПНИ'!Q20+'[1]Екатерининский ПНИ'!Q20+'[1]Нежинский ГЦ'!Q20+'[1]Куйбышевский ДИ'!Q20+'[1]Таврический ДИ'!Q20+'[1]Большекулачинский СДИ'!Q20+'[1]Кировский ДДИ'!Q20+'[1]Исилькульский ДИ'!Q20)</f>
        <v>250</v>
      </c>
      <c r="R20" s="11"/>
      <c r="T20" s="13"/>
    </row>
    <row r="21" spans="1:20" ht="26.4">
      <c r="A21" s="9" t="s">
        <v>42</v>
      </c>
      <c r="B21" s="39" t="s">
        <v>43</v>
      </c>
      <c r="C21" s="39" t="s">
        <v>30</v>
      </c>
      <c r="D21" s="10">
        <f t="shared" si="0"/>
        <v>122</v>
      </c>
      <c r="E21" s="11">
        <f>SUM('[1]Атакский ПНИ'!E21+'[1]Андреевский ПНИ'!E21+'[1]Драгунский ПНИ'!E21+'[1]Омский ПНИ'!E21+'[1]Пушкинский ПНИ'!E21+'[1]Тарский ПНИ'!E21+'[1]Такмыкский ПНИ'!E21+'[1]Марьяновский ПНИ'!E21+'[1]Крутинский ПНИ'!E21+'[1]Екатерининский ПНИ'!E21+'[1]Нежинский ГЦ'!E21+'[1]Куйбышевский ДИ'!E21+'[1]Таврический ДИ'!E21+'[1]Большекулачинский СДИ'!E21+'[1]Кировский ДДИ'!E21+'[1]Исилькульский ДИ'!E21)</f>
        <v>122</v>
      </c>
      <c r="F21" s="11"/>
      <c r="G21" s="11"/>
      <c r="H21" s="11"/>
      <c r="I21" s="11"/>
      <c r="J21" s="11"/>
      <c r="K21" s="11"/>
      <c r="L21" s="11"/>
      <c r="M21" s="11"/>
      <c r="N21" s="11">
        <f>SUM('[1]Атакский ПНИ'!N21+'[1]Андреевский ПНИ'!N21+'[1]Драгунский ПНИ'!N21+'[1]Омский ПНИ'!N21+'[1]Пушкинский ПНИ'!N21+'[1]Тарский ПНИ'!N21+'[1]Такмыкский ПНИ'!N21+'[1]Марьяновский ПНИ'!N21+'[1]Крутинский ПНИ'!N21+'[1]Екатерининский ПНИ'!N21+'[1]Нежинский ГЦ'!N21+'[1]Куйбышевский ДИ'!N21+'[1]Таврический ДИ'!N21+'[1]Большекулачинский СДИ'!N21+'[1]Кировский ДДИ'!N21+'[1]Исилькульский ДИ'!N21)</f>
        <v>51</v>
      </c>
      <c r="O21" s="11"/>
      <c r="P21" s="11"/>
      <c r="Q21" s="11"/>
      <c r="R21" s="11"/>
      <c r="T21" s="13"/>
    </row>
    <row r="22" spans="1:20">
      <c r="A22" s="9" t="s">
        <v>44</v>
      </c>
      <c r="B22" s="39" t="s">
        <v>45</v>
      </c>
      <c r="C22" s="39" t="s">
        <v>46</v>
      </c>
      <c r="D22" s="10">
        <f t="shared" si="0"/>
        <v>29905.17</v>
      </c>
      <c r="E22" s="11">
        <f>SUM('[1]Атакский ПНИ'!E22+'[1]Андреевский ПНИ'!E22+'[1]Драгунский ПНИ'!E22+'[1]Омский ПНИ'!E22+'[1]Пушкинский ПНИ'!E22+'[1]Тарский ПНИ'!E22+'[1]Такмыкский ПНИ'!E22+'[1]Марьяновский ПНИ'!E22+'[1]Крутинский ПНИ'!E22+'[1]Екатерининский ПНИ'!E22+'[1]Нежинский ГЦ'!E22+'[1]Куйбышевский ДИ'!E22+'[1]Таврический ДИ'!E22+'[1]Большекулачинский СДИ'!E22+'[1]Кировский ДДИ'!E22+'[1]Исилькульский ДИ'!E22)</f>
        <v>7950.8</v>
      </c>
      <c r="F22" s="11">
        <f>SUM('[1]Атакский ПНИ'!F22+'[1]Андреевский ПНИ'!F22+'[1]Драгунский ПНИ'!F22+'[1]Омский ПНИ'!F22+'[1]Пушкинский ПНИ'!F22+'[1]Тарский ПНИ'!F22+'[1]Такмыкский ПНИ'!F22+'[1]Марьяновский ПНИ'!F22+'[1]Крутинский ПНИ'!F22+'[1]Екатерининский ПНИ'!F22+'[1]Нежинский ГЦ'!F22+'[1]Куйбышевский ДИ'!F22+'[1]Таврический ДИ'!F22+'[1]Большекулачинский СДИ'!F22+'[1]Кировский ДДИ'!F22+'[1]Исилькульский ДИ'!F22)</f>
        <v>1029.2</v>
      </c>
      <c r="G22" s="11"/>
      <c r="H22" s="11">
        <f>SUM('[1]Атакский ПНИ'!H22+'[1]Андреевский ПНИ'!H22+'[1]Драгунский ПНИ'!H22+'[1]Омский ПНИ'!H22+'[1]Пушкинский ПНИ'!H22+'[1]Тарский ПНИ'!H22+'[1]Такмыкский ПНИ'!H22+'[1]Марьяновский ПНИ'!H22+'[1]Крутинский ПНИ'!H22+'[1]Екатерининский ПНИ'!H22+'[1]Нежинский ГЦ'!H22+'[1]Куйбышевский ДИ'!H22+'[1]Таврический ДИ'!H22+'[1]Большекулачинский СДИ'!H22+'[1]Кировский ДДИ'!H22+'[1]Исилькульский ДИ'!H22)</f>
        <v>16312.470000000001</v>
      </c>
      <c r="I22" s="11"/>
      <c r="J22" s="11"/>
      <c r="K22" s="11">
        <f>SUM('[1]Атакский ПНИ'!K22+'[1]Андреевский ПНИ'!K22+'[1]Драгунский ПНИ'!K22+'[1]Омский ПНИ'!K22+'[1]Пушкинский ПНИ'!K22+'[1]Тарский ПНИ'!K22+'[1]Такмыкский ПНИ'!K22+'[1]Марьяновский ПНИ'!K22+'[1]Крутинский ПНИ'!K22+'[1]Екатерининский ПНИ'!K22+'[1]Нежинский ГЦ'!K22+'[1]Куйбышевский ДИ'!K22+'[1]Таврический ДИ'!K22+'[1]Большекулачинский СДИ'!K22+'[1]Кировский ДДИ'!K22+'[1]Исилькульский ДИ'!K22)</f>
        <v>5641.9</v>
      </c>
      <c r="L22" s="11"/>
      <c r="M22" s="11">
        <f>SUM('[1]Атакский ПНИ'!M22+'[1]Андреевский ПНИ'!M22+'[1]Драгунский ПНИ'!M22+'[1]Омский ПНИ'!M22+'[1]Пушкинский ПНИ'!M22+'[1]Тарский ПНИ'!M22+'[1]Такмыкский ПНИ'!M22+'[1]Марьяновский ПНИ'!M22+'[1]Крутинский ПНИ'!M22+'[1]Екатерининский ПНИ'!M22+'[1]Нежинский ГЦ'!M22+'[1]Куйбышевский ДИ'!M22+'[1]Таврический ДИ'!M22+'[1]Большекулачинский СДИ'!M22+'[1]Кировский ДДИ'!M22+'[1]Исилькульский ДИ'!M22)</f>
        <v>2052.6999999999998</v>
      </c>
      <c r="N22" s="11">
        <f>SUM('[1]Атакский ПНИ'!N22+'[1]Андреевский ПНИ'!N22+'[1]Драгунский ПНИ'!N22+'[1]Омский ПНИ'!N22+'[1]Пушкинский ПНИ'!N22+'[1]Тарский ПНИ'!N22+'[1]Такмыкский ПНИ'!N22+'[1]Марьяновский ПНИ'!N22+'[1]Крутинский ПНИ'!N22+'[1]Екатерининский ПНИ'!N22+'[1]Нежинский ГЦ'!N22+'[1]Куйбышевский ДИ'!N22+'[1]Таврический ДИ'!N22+'[1]Большекулачинский СДИ'!N22+'[1]Кировский ДДИ'!N22+'[1]Исилькульский ДИ'!N22)</f>
        <v>15276.1</v>
      </c>
      <c r="O22" s="11"/>
      <c r="P22" s="11"/>
      <c r="Q22" s="11">
        <f>SUM('[1]Атакский ПНИ'!Q22+'[1]Андреевский ПНИ'!Q22+'[1]Драгунский ПНИ'!Q22+'[1]Омский ПНИ'!Q22+'[1]Пушкинский ПНИ'!Q22+'[1]Тарский ПНИ'!Q22+'[1]Такмыкский ПНИ'!Q22+'[1]Марьяновский ПНИ'!Q22+'[1]Крутинский ПНИ'!Q22+'[1]Екатерининский ПНИ'!Q22+'[1]Нежинский ГЦ'!Q22+'[1]Куйбышевский ДИ'!Q22+'[1]Таврический ДИ'!Q22+'[1]Большекулачинский СДИ'!Q22+'[1]Кировский ДДИ'!Q22+'[1]Исилькульский ДИ'!Q22)</f>
        <v>1285.3</v>
      </c>
      <c r="R22" s="11"/>
      <c r="T22" s="13"/>
    </row>
    <row r="23" spans="1:20">
      <c r="A23" s="9" t="s">
        <v>47</v>
      </c>
      <c r="B23" s="39" t="s">
        <v>48</v>
      </c>
      <c r="C23" s="39" t="s">
        <v>46</v>
      </c>
      <c r="D23" s="10">
        <f>D22/D20</f>
        <v>6.2550031374189494</v>
      </c>
      <c r="E23" s="10">
        <f>E22/E20</f>
        <v>7.5506172839506176</v>
      </c>
      <c r="F23" s="10">
        <f t="shared" ref="F23:R23" si="1">F22/F20</f>
        <v>5.2779487179487186</v>
      </c>
      <c r="G23" s="10" t="e">
        <f t="shared" si="1"/>
        <v>#DIV/0!</v>
      </c>
      <c r="H23" s="10">
        <f t="shared" si="1"/>
        <v>5.4050596421471173</v>
      </c>
      <c r="I23" s="10" t="e">
        <f t="shared" si="1"/>
        <v>#DIV/0!</v>
      </c>
      <c r="J23" s="10" t="e">
        <f t="shared" si="1"/>
        <v>#DIV/0!</v>
      </c>
      <c r="K23" s="10">
        <f t="shared" si="1"/>
        <v>7.9463380281690137</v>
      </c>
      <c r="L23" s="10" t="e">
        <f t="shared" si="1"/>
        <v>#DIV/0!</v>
      </c>
      <c r="M23" s="10">
        <f t="shared" si="1"/>
        <v>5.3455729166666659</v>
      </c>
      <c r="N23" s="10">
        <f t="shared" si="1"/>
        <v>6.2761298274445361</v>
      </c>
      <c r="O23" s="10" t="e">
        <f t="shared" si="1"/>
        <v>#DIV/0!</v>
      </c>
      <c r="P23" s="10" t="e">
        <f t="shared" si="1"/>
        <v>#DIV/0!</v>
      </c>
      <c r="Q23" s="10">
        <f t="shared" si="1"/>
        <v>5.1411999999999995</v>
      </c>
      <c r="R23" s="10" t="e">
        <f t="shared" si="1"/>
        <v>#DIV/0!</v>
      </c>
    </row>
    <row r="24" spans="1:20">
      <c r="A24" s="9" t="s">
        <v>49</v>
      </c>
      <c r="B24" s="39" t="s">
        <v>50</v>
      </c>
      <c r="C24" s="39" t="s">
        <v>30</v>
      </c>
      <c r="D24" s="10">
        <f>(E24+H24+I24)</f>
        <v>0</v>
      </c>
      <c r="E24" s="11"/>
      <c r="F24" s="11" t="s">
        <v>51</v>
      </c>
      <c r="G24" s="11"/>
      <c r="H24" s="11"/>
      <c r="I24" s="11"/>
      <c r="J24" s="11" t="s">
        <v>51</v>
      </c>
      <c r="K24" s="11" t="s">
        <v>51</v>
      </c>
      <c r="L24" s="11" t="s">
        <v>51</v>
      </c>
      <c r="M24" s="11"/>
      <c r="N24" s="11" t="s">
        <v>51</v>
      </c>
      <c r="O24" s="11" t="s">
        <v>51</v>
      </c>
      <c r="P24" s="11"/>
      <c r="Q24" s="11">
        <v>9</v>
      </c>
      <c r="R24" s="11"/>
    </row>
    <row r="25" spans="1:20" ht="26.4">
      <c r="A25" s="9" t="s">
        <v>52</v>
      </c>
      <c r="B25" s="39" t="s">
        <v>53</v>
      </c>
      <c r="C25" s="39" t="s">
        <v>54</v>
      </c>
      <c r="D25" s="10">
        <f t="shared" si="0"/>
        <v>4705</v>
      </c>
      <c r="E25" s="10">
        <f>E26+E34</f>
        <v>1021</v>
      </c>
      <c r="F25" s="10">
        <f t="shared" ref="F25:P25" si="2">F26+F34</f>
        <v>185</v>
      </c>
      <c r="G25" s="10">
        <f t="shared" si="2"/>
        <v>0</v>
      </c>
      <c r="H25" s="10">
        <f t="shared" si="2"/>
        <v>2967</v>
      </c>
      <c r="I25" s="10">
        <f t="shared" si="2"/>
        <v>0</v>
      </c>
      <c r="J25" s="10">
        <f t="shared" si="2"/>
        <v>0</v>
      </c>
      <c r="K25" s="10">
        <f t="shared" si="2"/>
        <v>717</v>
      </c>
      <c r="L25" s="10">
        <f t="shared" si="2"/>
        <v>0</v>
      </c>
      <c r="M25" s="10">
        <f t="shared" si="2"/>
        <v>382</v>
      </c>
      <c r="N25" s="10">
        <f t="shared" si="2"/>
        <v>2474</v>
      </c>
      <c r="O25" s="10">
        <f t="shared" si="2"/>
        <v>0</v>
      </c>
      <c r="P25" s="10">
        <f t="shared" si="2"/>
        <v>0</v>
      </c>
      <c r="Q25" s="10">
        <f>Q26+Q34</f>
        <v>231</v>
      </c>
      <c r="R25" s="10">
        <f>R26+R34</f>
        <v>0</v>
      </c>
    </row>
    <row r="26" spans="1:20" ht="26.4">
      <c r="A26" s="9" t="s">
        <v>55</v>
      </c>
      <c r="B26" s="39">
        <v>12</v>
      </c>
      <c r="C26" s="39" t="s">
        <v>54</v>
      </c>
      <c r="D26" s="10">
        <f t="shared" si="0"/>
        <v>2475</v>
      </c>
      <c r="E26" s="14">
        <f>E28+E29+E30+E31+E32+E33</f>
        <v>590</v>
      </c>
      <c r="F26" s="14">
        <f t="shared" ref="F26:P26" si="3">F28+F29+F30+F31+F32+F33</f>
        <v>142</v>
      </c>
      <c r="G26" s="14">
        <f t="shared" si="3"/>
        <v>0</v>
      </c>
      <c r="H26" s="14">
        <f t="shared" si="3"/>
        <v>1619</v>
      </c>
      <c r="I26" s="14">
        <f t="shared" si="3"/>
        <v>0</v>
      </c>
      <c r="J26" s="14">
        <f t="shared" si="3"/>
        <v>0</v>
      </c>
      <c r="K26" s="14">
        <f t="shared" si="3"/>
        <v>266</v>
      </c>
      <c r="L26" s="14">
        <f t="shared" si="3"/>
        <v>0</v>
      </c>
      <c r="M26" s="14">
        <f t="shared" si="3"/>
        <v>212</v>
      </c>
      <c r="N26" s="14">
        <f t="shared" si="3"/>
        <v>1237</v>
      </c>
      <c r="O26" s="14">
        <f t="shared" si="3"/>
        <v>0</v>
      </c>
      <c r="P26" s="14">
        <f t="shared" si="3"/>
        <v>0</v>
      </c>
      <c r="Q26" s="14">
        <f>Q28+Q29+Q30+Q31+Q32+Q33</f>
        <v>133</v>
      </c>
      <c r="R26" s="14">
        <f>R28+R29+R30+R31+R32+R33</f>
        <v>0</v>
      </c>
    </row>
    <row r="27" spans="1:20">
      <c r="A27" s="9" t="s">
        <v>56</v>
      </c>
      <c r="B27" s="39"/>
      <c r="C27" s="3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</row>
    <row r="28" spans="1:20">
      <c r="A28" s="9" t="s">
        <v>57</v>
      </c>
      <c r="B28" s="39">
        <v>13</v>
      </c>
      <c r="C28" s="39" t="s">
        <v>54</v>
      </c>
      <c r="D28" s="10">
        <f t="shared" si="0"/>
        <v>0</v>
      </c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>
        <f>SUM('[1]Атакский ПНИ'!Q28+'[1]Андреевский ПНИ'!Q28+'[1]Драгунский ПНИ'!Q28+'[1]Омский ПНИ'!Q28+'[1]Пушкинский ПНИ'!Q28+'[1]Тарский ПНИ'!Q28+'[1]Такмыкский ПНИ'!Q28+'[1]Марьяновский ПНИ'!Q28+'[1]Крутинский ПНИ'!Q28+'[1]Екатерининский ПНИ'!Q28+'[1]Нежинский ГЦ'!Q28+'[1]Куйбышевский ДИ'!Q28+'[1]Таврический ДИ'!Q28+'[1]Большекулачинский СДИ'!Q28+'[1]Кировский ДДИ'!Q28+'[1]Исилькульский ДИ'!Q28)</f>
        <v>121</v>
      </c>
      <c r="R28" s="11"/>
    </row>
    <row r="29" spans="1:20">
      <c r="A29" s="15" t="s">
        <v>58</v>
      </c>
      <c r="B29" s="39" t="s">
        <v>59</v>
      </c>
      <c r="C29" s="39" t="s">
        <v>54</v>
      </c>
      <c r="D29" s="10">
        <f t="shared" si="0"/>
        <v>1358</v>
      </c>
      <c r="E29" s="11">
        <f>SUM('[1]Атакский ПНИ'!E29+'[1]Андреевский ПНИ'!E29+'[1]Драгунский ПНИ'!E29+'[1]Омский ПНИ'!E29+'[1]Пушкинский ПНИ'!E29+'[1]Тарский ПНИ'!E29+'[1]Такмыкский ПНИ'!E29+'[1]Марьяновский ПНИ'!E29+'[1]Крутинский ПНИ'!E29+'[1]Екатерининский ПНИ'!E29+'[1]Нежинский ГЦ'!E29+'[1]Куйбышевский ДИ'!E29+'[1]Таврический ДИ'!E29+'[1]Большекулачинский СДИ'!E29+'[1]Кировский ДДИ'!E29+'[1]Исилькульский ДИ'!E29)</f>
        <v>154</v>
      </c>
      <c r="F29" s="11">
        <f>SUM('[1]Атакский ПНИ'!F29+'[1]Андреевский ПНИ'!F29+'[1]Драгунский ПНИ'!F29+'[1]Омский ПНИ'!F29+'[1]Пушкинский ПНИ'!F29+'[1]Тарский ПНИ'!F29+'[1]Такмыкский ПНИ'!F29+'[1]Марьяновский ПНИ'!F29+'[1]Крутинский ПНИ'!F29+'[1]Екатерининский ПНИ'!F29+'[1]Нежинский ГЦ'!F29+'[1]Куйбышевский ДИ'!F29+'[1]Таврический ДИ'!F29+'[1]Большекулачинский СДИ'!F29+'[1]Кировский ДДИ'!F29+'[1]Исилькульский ДИ'!F29)</f>
        <v>40</v>
      </c>
      <c r="G29" s="11"/>
      <c r="H29" s="11">
        <f>SUM('[1]Атакский ПНИ'!H29+'[1]Андреевский ПНИ'!H29+'[1]Драгунский ПНИ'!H29+'[1]Омский ПНИ'!H29+'[1]Пушкинский ПНИ'!H29+'[1]Тарский ПНИ'!H29+'[1]Такмыкский ПНИ'!H29+'[1]Марьяновский ПНИ'!H29+'[1]Крутинский ПНИ'!H29+'[1]Екатерининский ПНИ'!H29+'[1]Нежинский ГЦ'!H29+'[1]Куйбышевский ДИ'!H29+'[1]Таврический ДИ'!H29+'[1]Большекулачинский СДИ'!H29+'[1]Кировский ДДИ'!H29+'[1]Исилькульский ДИ'!H29)</f>
        <v>1185</v>
      </c>
      <c r="I29" s="11"/>
      <c r="J29" s="11"/>
      <c r="K29" s="11">
        <f>SUM('[1]Атакский ПНИ'!K29+'[1]Андреевский ПНИ'!K29+'[1]Драгунский ПНИ'!K29+'[1]Омский ПНИ'!K29+'[1]Пушкинский ПНИ'!K29+'[1]Тарский ПНИ'!K29+'[1]Такмыкский ПНИ'!K29+'[1]Марьяновский ПНИ'!K29+'[1]Крутинский ПНИ'!K29+'[1]Екатерининский ПНИ'!K29+'[1]Нежинский ГЦ'!K29+'[1]Куйбышевский ДИ'!K29+'[1]Таврический ДИ'!K29+'[1]Большекулачинский СДИ'!K29+'[1]Кировский ДДИ'!K29+'[1]Исилькульский ДИ'!K29)</f>
        <v>19</v>
      </c>
      <c r="L29" s="11"/>
      <c r="M29" s="11">
        <f>SUM('[1]Атакский ПНИ'!M29+'[1]Андреевский ПНИ'!M29+'[1]Драгунский ПНИ'!M29+'[1]Омский ПНИ'!M29+'[1]Пушкинский ПНИ'!M29+'[1]Тарский ПНИ'!M29+'[1]Такмыкский ПНИ'!M29+'[1]Марьяновский ПНИ'!M29+'[1]Крутинский ПНИ'!M29+'[1]Екатерининский ПНИ'!M29+'[1]Нежинский ГЦ'!M29+'[1]Куйбышевский ДИ'!M29+'[1]Таврический ДИ'!M29+'[1]Большекулачинский СДИ'!M29+'[1]Кировский ДДИ'!M29+'[1]Исилькульский ДИ'!M29)</f>
        <v>210</v>
      </c>
      <c r="N29" s="11">
        <f>SUM('[1]Атакский ПНИ'!N29+'[1]Андреевский ПНИ'!N29+'[1]Драгунский ПНИ'!N29+'[1]Омский ПНИ'!N29+'[1]Пушкинский ПНИ'!N29+'[1]Тарский ПНИ'!N29+'[1]Такмыкский ПНИ'!N29+'[1]Марьяновский ПНИ'!N29+'[1]Крутинский ПНИ'!N29+'[1]Екатерининский ПНИ'!N29+'[1]Нежинский ГЦ'!N29+'[1]Куйбышевский ДИ'!N29+'[1]Таврический ДИ'!N29+'[1]Большекулачинский СДИ'!N29+'[1]Кировский ДДИ'!N29+'[1]Исилькульский ДИ'!N29)</f>
        <v>485</v>
      </c>
      <c r="O29" s="11"/>
      <c r="P29" s="11"/>
      <c r="Q29" s="11">
        <f>SUM('[1]Атакский ПНИ'!Q29+'[1]Андреевский ПНИ'!Q29+'[1]Драгунский ПНИ'!Q29+'[1]Омский ПНИ'!Q29+'[1]Пушкинский ПНИ'!Q29+'[1]Тарский ПНИ'!Q29+'[1]Такмыкский ПНИ'!Q29+'[1]Марьяновский ПНИ'!Q29+'[1]Крутинский ПНИ'!Q29+'[1]Екатерининский ПНИ'!Q29+'[1]Нежинский ГЦ'!Q29+'[1]Куйбышевский ДИ'!Q29+'[1]Таврический ДИ'!Q29+'[1]Большекулачинский СДИ'!Q29+'[1]Кировский ДДИ'!Q29+'[1]Исилькульский ДИ'!Q29)</f>
        <v>12</v>
      </c>
      <c r="R29" s="11"/>
    </row>
    <row r="30" spans="1:20">
      <c r="A30" s="9" t="s">
        <v>60</v>
      </c>
      <c r="B30" s="39" t="s">
        <v>61</v>
      </c>
      <c r="C30" s="39" t="s">
        <v>54</v>
      </c>
      <c r="D30" s="10">
        <f t="shared" si="0"/>
        <v>722</v>
      </c>
      <c r="E30" s="11">
        <f>SUM('[1]Атакский ПНИ'!E30+'[1]Андреевский ПНИ'!E30+'[1]Драгунский ПНИ'!E30+'[1]Омский ПНИ'!E30+'[1]Пушкинский ПНИ'!E30+'[1]Тарский ПНИ'!E30+'[1]Такмыкский ПНИ'!E30+'[1]Марьяновский ПНИ'!E30+'[1]Крутинский ПНИ'!E30+'[1]Екатерининский ПНИ'!E30+'[1]Нежинский ГЦ'!E30+'[1]Куйбышевский ДИ'!E30+'[1]Таврический ДИ'!E30+'[1]Большекулачинский СДИ'!E30+'[1]Кировский ДДИ'!E30+'[1]Исилькульский ДИ'!E30)</f>
        <v>261</v>
      </c>
      <c r="F30" s="11">
        <f>SUM('[1]Атакский ПНИ'!F30+'[1]Андреевский ПНИ'!F30+'[1]Драгунский ПНИ'!F30+'[1]Омский ПНИ'!F30+'[1]Пушкинский ПНИ'!F30+'[1]Тарский ПНИ'!F30+'[1]Такмыкский ПНИ'!F30+'[1]Марьяновский ПНИ'!F30+'[1]Крутинский ПНИ'!F30+'[1]Екатерининский ПНИ'!F30+'[1]Нежинский ГЦ'!F30+'[1]Куйбышевский ДИ'!F30+'[1]Таврический ДИ'!F30+'[1]Большекулачинский СДИ'!F30+'[1]Кировский ДДИ'!F30+'[1]Исилькульский ДИ'!F30)</f>
        <v>83</v>
      </c>
      <c r="G30" s="11"/>
      <c r="H30" s="11">
        <f>SUM('[1]Атакский ПНИ'!H30+'[1]Андреевский ПНИ'!H30+'[1]Драгунский ПНИ'!H30+'[1]Омский ПНИ'!H30+'[1]Пушкинский ПНИ'!H30+'[1]Тарский ПНИ'!H30+'[1]Такмыкский ПНИ'!H30+'[1]Марьяновский ПНИ'!H30+'[1]Крутинский ПНИ'!H30+'[1]Екатерининский ПНИ'!H30+'[1]Нежинский ГЦ'!H30+'[1]Куйбышевский ДИ'!H30+'[1]Таврический ДИ'!H30+'[1]Большекулачинский СДИ'!H30+'[1]Кировский ДДИ'!H30+'[1]Исилькульский ДИ'!H30)</f>
        <v>327</v>
      </c>
      <c r="I30" s="11"/>
      <c r="J30" s="11"/>
      <c r="K30" s="11">
        <f>SUM('[1]Атакский ПНИ'!K30+'[1]Андреевский ПНИ'!K30+'[1]Драгунский ПНИ'!K30+'[1]Омский ПНИ'!K30+'[1]Пушкинский ПНИ'!K30+'[1]Тарский ПНИ'!K30+'[1]Такмыкский ПНИ'!K30+'[1]Марьяновский ПНИ'!K30+'[1]Крутинский ПНИ'!K30+'[1]Екатерининский ПНИ'!K30+'[1]Нежинский ГЦ'!K30+'[1]Куйбышевский ДИ'!K30+'[1]Таврический ДИ'!K30+'[1]Большекулачинский СДИ'!K30+'[1]Кировский ДДИ'!K30+'[1]Исилькульский ДИ'!K30)</f>
        <v>134</v>
      </c>
      <c r="L30" s="11"/>
      <c r="M30" s="11">
        <f>SUM('[1]Атакский ПНИ'!M30+'[1]Андреевский ПНИ'!M30+'[1]Драгунский ПНИ'!M30+'[1]Омский ПНИ'!M30+'[1]Пушкинский ПНИ'!M30+'[1]Тарский ПНИ'!M30+'[1]Такмыкский ПНИ'!M30+'[1]Марьяновский ПНИ'!M30+'[1]Крутинский ПНИ'!M30+'[1]Екатерининский ПНИ'!M30+'[1]Нежинский ГЦ'!M30+'[1]Куйбышевский ДИ'!M30+'[1]Таврический ДИ'!M30+'[1]Большекулачинский СДИ'!M30+'[1]Кировский ДДИ'!M30+'[1]Исилькульский ДИ'!M30)</f>
        <v>2</v>
      </c>
      <c r="N30" s="11">
        <f>SUM('[1]Атакский ПНИ'!N30+'[1]Андреевский ПНИ'!N30+'[1]Драгунский ПНИ'!N30+'[1]Омский ПНИ'!N30+'[1]Пушкинский ПНИ'!N30+'[1]Тарский ПНИ'!N30+'[1]Такмыкский ПНИ'!N30+'[1]Марьяновский ПНИ'!N30+'[1]Крутинский ПНИ'!N30+'[1]Екатерининский ПНИ'!N30+'[1]Нежинский ГЦ'!N30+'[1]Куйбышевский ДИ'!N30+'[1]Таврический ДИ'!N30+'[1]Большекулачинский СДИ'!N30+'[1]Кировский ДДИ'!N30+'[1]Исилькульский ДИ'!N30)</f>
        <v>465</v>
      </c>
      <c r="O30" s="11"/>
      <c r="P30" s="11"/>
      <c r="Q30" s="11"/>
      <c r="R30" s="11"/>
    </row>
    <row r="31" spans="1:20">
      <c r="A31" s="15" t="s">
        <v>62</v>
      </c>
      <c r="B31" s="39" t="s">
        <v>63</v>
      </c>
      <c r="C31" s="39" t="s">
        <v>54</v>
      </c>
      <c r="D31" s="10">
        <f t="shared" si="0"/>
        <v>235</v>
      </c>
      <c r="E31" s="11">
        <f>SUM('[1]Атакский ПНИ'!E31+'[1]Андреевский ПНИ'!E31+'[1]Драгунский ПНИ'!E31+'[1]Омский ПНИ'!E31+'[1]Пушкинский ПНИ'!E31+'[1]Тарский ПНИ'!E31+'[1]Такмыкский ПНИ'!E31+'[1]Марьяновский ПНИ'!E31+'[1]Крутинский ПНИ'!E31+'[1]Екатерининский ПНИ'!E31+'[1]Нежинский ГЦ'!E31+'[1]Куйбышевский ДИ'!E31+'[1]Таврический ДИ'!E31+'[1]Большекулачинский СДИ'!E31+'[1]Кировский ДДИ'!E31+'[1]Исилькульский ДИ'!E31)</f>
        <v>116</v>
      </c>
      <c r="F31" s="11">
        <f>SUM('[1]Атакский ПНИ'!F31+'[1]Андреевский ПНИ'!F31+'[1]Драгунский ПНИ'!F31+'[1]Омский ПНИ'!F31+'[1]Пушкинский ПНИ'!F31+'[1]Тарский ПНИ'!F31+'[1]Такмыкский ПНИ'!F31+'[1]Марьяновский ПНИ'!F31+'[1]Крутинский ПНИ'!F31+'[1]Екатерининский ПНИ'!F31+'[1]Нежинский ГЦ'!F31+'[1]Куйбышевский ДИ'!F31+'[1]Таврический ДИ'!F31+'[1]Большекулачинский СДИ'!F31+'[1]Кировский ДДИ'!F31+'[1]Исилькульский ДИ'!F31)</f>
        <v>17</v>
      </c>
      <c r="G31" s="11"/>
      <c r="H31" s="11">
        <f>SUM('[1]Атакский ПНИ'!H31+'[1]Андреевский ПНИ'!H31+'[1]Драгунский ПНИ'!H31+'[1]Омский ПНИ'!H31+'[1]Пушкинский ПНИ'!H31+'[1]Тарский ПНИ'!H31+'[1]Такмыкский ПНИ'!H31+'[1]Марьяновский ПНИ'!H31+'[1]Крутинский ПНИ'!H31+'[1]Екатерининский ПНИ'!H31+'[1]Нежинский ГЦ'!H31+'[1]Куйбышевский ДИ'!H31+'[1]Таврический ДИ'!H31+'[1]Большекулачинский СДИ'!H31+'[1]Кировский ДДИ'!H31+'[1]Исилькульский ДИ'!H31)</f>
        <v>59</v>
      </c>
      <c r="I31" s="11"/>
      <c r="J31" s="11"/>
      <c r="K31" s="11">
        <f>SUM('[1]Атакский ПНИ'!K31+'[1]Андреевский ПНИ'!K31+'[1]Драгунский ПНИ'!K31+'[1]Омский ПНИ'!K31+'[1]Пушкинский ПНИ'!K31+'[1]Тарский ПНИ'!K31+'[1]Такмыкский ПНИ'!K31+'[1]Марьяновский ПНИ'!K31+'[1]Крутинский ПНИ'!K31+'[1]Екатерининский ПНИ'!K31+'[1]Нежинский ГЦ'!K31+'[1]Куйбышевский ДИ'!K31+'[1]Таврический ДИ'!K31+'[1]Большекулачинский СДИ'!K31+'[1]Кировский ДДИ'!K31+'[1]Исилькульский ДИ'!K31)</f>
        <v>60</v>
      </c>
      <c r="L31" s="11"/>
      <c r="M31" s="11"/>
      <c r="N31" s="11">
        <f>SUM('[1]Атакский ПНИ'!N31+'[1]Андреевский ПНИ'!N31+'[1]Драгунский ПНИ'!N31+'[1]Омский ПНИ'!N31+'[1]Пушкинский ПНИ'!N31+'[1]Тарский ПНИ'!N31+'[1]Такмыкский ПНИ'!N31+'[1]Марьяновский ПНИ'!N31+'[1]Крутинский ПНИ'!N31+'[1]Екатерининский ПНИ'!N31+'[1]Нежинский ГЦ'!N31+'[1]Куйбышевский ДИ'!N31+'[1]Таврический ДИ'!N31+'[1]Большекулачинский СДИ'!N31+'[1]Кировский ДДИ'!N31+'[1]Исилькульский ДИ'!N31)</f>
        <v>166</v>
      </c>
      <c r="O31" s="11"/>
      <c r="P31" s="11"/>
      <c r="Q31" s="11"/>
      <c r="R31" s="11"/>
    </row>
    <row r="32" spans="1:20">
      <c r="A32" s="15" t="s">
        <v>64</v>
      </c>
      <c r="B32" s="39" t="s">
        <v>65</v>
      </c>
      <c r="C32" s="39" t="s">
        <v>54</v>
      </c>
      <c r="D32" s="10">
        <f t="shared" si="0"/>
        <v>148</v>
      </c>
      <c r="E32" s="11">
        <f>SUM('[1]Атакский ПНИ'!E32+'[1]Андреевский ПНИ'!E32+'[1]Драгунский ПНИ'!E32+'[1]Омский ПНИ'!E32+'[1]Пушкинский ПНИ'!E32+'[1]Тарский ПНИ'!E32+'[1]Такмыкский ПНИ'!E32+'[1]Марьяновский ПНИ'!E32+'[1]Крутинский ПНИ'!E32+'[1]Екатерининский ПНИ'!E32+'[1]Нежинский ГЦ'!E32+'[1]Куйбышевский ДИ'!E32+'[1]Таврический ДИ'!E32+'[1]Большекулачинский СДИ'!E32+'[1]Кировский ДДИ'!E32+'[1]Исилькульский ДИ'!E32)</f>
        <v>51</v>
      </c>
      <c r="F32" s="11">
        <f>SUM('[1]Атакский ПНИ'!F32+'[1]Андреевский ПНИ'!F32+'[1]Драгунский ПНИ'!F32+'[1]Омский ПНИ'!F32+'[1]Пушкинский ПНИ'!F32+'[1]Тарский ПНИ'!F32+'[1]Такмыкский ПНИ'!F32+'[1]Марьяновский ПНИ'!F32+'[1]Крутинский ПНИ'!F32+'[1]Екатерининский ПНИ'!F32+'[1]Нежинский ГЦ'!F32+'[1]Куйбышевский ДИ'!F32+'[1]Таврический ДИ'!F32+'[1]Большекулачинский СДИ'!F32+'[1]Кировский ДДИ'!F32+'[1]Исилькульский ДИ'!F32)</f>
        <v>2</v>
      </c>
      <c r="G32" s="11"/>
      <c r="H32" s="11">
        <f>SUM('[1]Атакский ПНИ'!H32+'[1]Андреевский ПНИ'!H32+'[1]Драгунский ПНИ'!H32+'[1]Омский ПНИ'!H32+'[1]Пушкинский ПНИ'!H32+'[1]Тарский ПНИ'!H32+'[1]Такмыкский ПНИ'!H32+'[1]Марьяновский ПНИ'!H32+'[1]Крутинский ПНИ'!H32+'[1]Екатерининский ПНИ'!H32+'[1]Нежинский ГЦ'!H32+'[1]Куйбышевский ДИ'!H32+'[1]Таврический ДИ'!H32+'[1]Большекулачинский СДИ'!H32+'[1]Кировский ДДИ'!H32+'[1]Исилькульский ДИ'!H32)</f>
        <v>46</v>
      </c>
      <c r="I32" s="11"/>
      <c r="J32" s="11"/>
      <c r="K32" s="11">
        <f>SUM('[1]Атакский ПНИ'!K32+'[1]Андреевский ПНИ'!K32+'[1]Драгунский ПНИ'!K32+'[1]Омский ПНИ'!K32+'[1]Пушкинский ПНИ'!K32+'[1]Тарский ПНИ'!K32+'[1]Такмыкский ПНИ'!K32+'[1]Марьяновский ПНИ'!K32+'[1]Крутинский ПНИ'!K32+'[1]Екатерининский ПНИ'!K32+'[1]Нежинский ГЦ'!K32+'[1]Куйбышевский ДИ'!K32+'[1]Таврический ДИ'!K32+'[1]Большекулачинский СДИ'!K32+'[1]Кировский ДДИ'!K32+'[1]Исилькульский ДИ'!K32)</f>
        <v>51</v>
      </c>
      <c r="L32" s="11"/>
      <c r="M32" s="11"/>
      <c r="N32" s="11">
        <f>SUM('[1]Атакский ПНИ'!N32+'[1]Андреевский ПНИ'!N32+'[1]Драгунский ПНИ'!N32+'[1]Омский ПНИ'!N32+'[1]Пушкинский ПНИ'!N32+'[1]Тарский ПНИ'!N32+'[1]Такмыкский ПНИ'!N32+'[1]Марьяновский ПНИ'!N32+'[1]Крутинский ПНИ'!N32+'[1]Екатерининский ПНИ'!N32+'[1]Нежинский ГЦ'!N32+'[1]Куйбышевский ДИ'!N32+'[1]Таврический ДИ'!N32+'[1]Большекулачинский СДИ'!N32+'[1]Кировский ДДИ'!N32+'[1]Исилькульский ДИ'!N32)</f>
        <v>113</v>
      </c>
      <c r="O32" s="11"/>
      <c r="P32" s="11"/>
      <c r="Q32" s="11"/>
      <c r="R32" s="11"/>
    </row>
    <row r="33" spans="1:18">
      <c r="A33" s="15" t="s">
        <v>66</v>
      </c>
      <c r="B33" s="39" t="s">
        <v>67</v>
      </c>
      <c r="C33" s="39" t="s">
        <v>54</v>
      </c>
      <c r="D33" s="10">
        <f t="shared" si="0"/>
        <v>12</v>
      </c>
      <c r="E33" s="11">
        <f>SUM('[1]Атакский ПНИ'!E33+'[1]Андреевский ПНИ'!E33+'[1]Драгунский ПНИ'!E33+'[1]Омский ПНИ'!E33+'[1]Пушкинский ПНИ'!E33+'[1]Тарский ПНИ'!E33+'[1]Такмыкский ПНИ'!E33+'[1]Марьяновский ПНИ'!E33+'[1]Крутинский ПНИ'!E33+'[1]Екатерининский ПНИ'!E33+'[1]Нежинский ГЦ'!E33+'[1]Куйбышевский ДИ'!E33+'[1]Таврический ДИ'!E33+'[1]Большекулачинский СДИ'!E33+'[1]Кировский ДДИ'!E33+'[1]Исилькульский ДИ'!E33)</f>
        <v>8</v>
      </c>
      <c r="F33" s="11"/>
      <c r="G33" s="11"/>
      <c r="H33" s="11">
        <f>SUM('[1]Атакский ПНИ'!H33+'[1]Андреевский ПНИ'!H33+'[1]Драгунский ПНИ'!H33+'[1]Омский ПНИ'!H33+'[1]Пушкинский ПНИ'!H33+'[1]Тарский ПНИ'!H33+'[1]Такмыкский ПНИ'!H33+'[1]Марьяновский ПНИ'!H33+'[1]Крутинский ПНИ'!H33+'[1]Екатерининский ПНИ'!H33+'[1]Нежинский ГЦ'!H33+'[1]Куйбышевский ДИ'!H33+'[1]Таврический ДИ'!H33+'[1]Большекулачинский СДИ'!H33+'[1]Кировский ДДИ'!H33+'[1]Исилькульский ДИ'!H33)</f>
        <v>2</v>
      </c>
      <c r="I33" s="11"/>
      <c r="J33" s="11"/>
      <c r="K33" s="11">
        <f>SUM('[1]Атакский ПНИ'!K33+'[1]Андреевский ПНИ'!K33+'[1]Драгунский ПНИ'!K33+'[1]Омский ПНИ'!K33+'[1]Пушкинский ПНИ'!K33+'[1]Тарский ПНИ'!K33+'[1]Такмыкский ПНИ'!K33+'[1]Марьяновский ПНИ'!K33+'[1]Крутинский ПНИ'!K33+'[1]Екатерининский ПНИ'!K33+'[1]Нежинский ГЦ'!K33+'[1]Куйбышевский ДИ'!K33+'[1]Таврический ДИ'!K33+'[1]Большекулачинский СДИ'!K33+'[1]Кировский ДДИ'!K33+'[1]Исилькульский ДИ'!K33)</f>
        <v>2</v>
      </c>
      <c r="L33" s="11"/>
      <c r="M33" s="11"/>
      <c r="N33" s="11">
        <f>SUM('[1]Атакский ПНИ'!N33+'[1]Андреевский ПНИ'!N33+'[1]Драгунский ПНИ'!N33+'[1]Омский ПНИ'!N33+'[1]Пушкинский ПНИ'!N33+'[1]Тарский ПНИ'!N33+'[1]Такмыкский ПНИ'!N33+'[1]Марьяновский ПНИ'!N33+'[1]Крутинский ПНИ'!N33+'[1]Екатерининский ПНИ'!N33+'[1]Нежинский ГЦ'!N33+'[1]Куйбышевский ДИ'!N33+'[1]Таврический ДИ'!N33+'[1]Большекулачинский СДИ'!N33+'[1]Кировский ДДИ'!N33+'[1]Исилькульский ДИ'!N33)</f>
        <v>8</v>
      </c>
      <c r="O33" s="11"/>
      <c r="P33" s="11"/>
      <c r="Q33" s="11"/>
      <c r="R33" s="11"/>
    </row>
    <row r="34" spans="1:18">
      <c r="A34" s="9" t="s">
        <v>68</v>
      </c>
      <c r="B34" s="39">
        <v>19</v>
      </c>
      <c r="C34" s="39" t="s">
        <v>54</v>
      </c>
      <c r="D34" s="10">
        <f t="shared" si="0"/>
        <v>2230</v>
      </c>
      <c r="E34" s="10">
        <f>E36+E37+E38+E39+E40+E41+E42</f>
        <v>431</v>
      </c>
      <c r="F34" s="10">
        <f t="shared" ref="F34:P34" si="4">F36+F37+F38+F39+F40+F41+F42</f>
        <v>43</v>
      </c>
      <c r="G34" s="10">
        <f t="shared" si="4"/>
        <v>0</v>
      </c>
      <c r="H34" s="10">
        <f t="shared" si="4"/>
        <v>1348</v>
      </c>
      <c r="I34" s="10">
        <f t="shared" si="4"/>
        <v>0</v>
      </c>
      <c r="J34" s="10">
        <f t="shared" si="4"/>
        <v>0</v>
      </c>
      <c r="K34" s="10">
        <f t="shared" si="4"/>
        <v>451</v>
      </c>
      <c r="L34" s="10">
        <f t="shared" si="4"/>
        <v>0</v>
      </c>
      <c r="M34" s="10">
        <f t="shared" si="4"/>
        <v>170</v>
      </c>
      <c r="N34" s="10">
        <f t="shared" si="4"/>
        <v>1237</v>
      </c>
      <c r="O34" s="10">
        <f t="shared" si="4"/>
        <v>0</v>
      </c>
      <c r="P34" s="10">
        <f t="shared" si="4"/>
        <v>0</v>
      </c>
      <c r="Q34" s="10">
        <f>Q36+Q37+Q38+Q39+Q40+Q41+Q42</f>
        <v>98</v>
      </c>
      <c r="R34" s="10">
        <f>R36+R37+R38+R39+R40+R41+R42</f>
        <v>0</v>
      </c>
    </row>
    <row r="35" spans="1:18">
      <c r="A35" s="9" t="s">
        <v>56</v>
      </c>
      <c r="B35" s="39"/>
      <c r="C35" s="39"/>
      <c r="D35" s="10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</row>
    <row r="36" spans="1:18">
      <c r="A36" s="9" t="s">
        <v>69</v>
      </c>
      <c r="B36" s="39" t="s">
        <v>70</v>
      </c>
      <c r="C36" s="39" t="s">
        <v>54</v>
      </c>
      <c r="D36" s="10">
        <f t="shared" si="0"/>
        <v>0</v>
      </c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>
        <f>SUM('[1]Атакский ПНИ'!Q36+'[1]Андреевский ПНИ'!Q36+'[1]Драгунский ПНИ'!Q36+'[1]Омский ПНИ'!Q36+'[1]Пушкинский ПНИ'!Q36+'[1]Тарский ПНИ'!Q36+'[1]Такмыкский ПНИ'!Q36+'[1]Марьяновский ПНИ'!Q36+'[1]Крутинский ПНИ'!Q36+'[1]Екатерининский ПНИ'!Q36+'[1]Нежинский ГЦ'!Q36+'[1]Куйбышевский ДИ'!Q36+'[1]Таврический ДИ'!Q36+'[1]Большекулачинский СДИ'!Q36+'[1]Кировский ДДИ'!Q36+'[1]Исилькульский ДИ'!Q36)</f>
        <v>91</v>
      </c>
      <c r="R36" s="11"/>
    </row>
    <row r="37" spans="1:18">
      <c r="A37" s="15" t="s">
        <v>71</v>
      </c>
      <c r="B37" s="39" t="s">
        <v>72</v>
      </c>
      <c r="C37" s="39" t="s">
        <v>54</v>
      </c>
      <c r="D37" s="10">
        <f t="shared" si="0"/>
        <v>637</v>
      </c>
      <c r="E37" s="11">
        <f>SUM('[1]Атакский ПНИ'!E37+'[1]Андреевский ПНИ'!E37+'[1]Драгунский ПНИ'!E37+'[1]Омский ПНИ'!E37+'[1]Пушкинский ПНИ'!E37+'[1]Тарский ПНИ'!E37+'[1]Такмыкский ПНИ'!E37+'[1]Марьяновский ПНИ'!E37+'[1]Крутинский ПНИ'!E37+'[1]Екатерининский ПНИ'!E37+'[1]Нежинский ГЦ'!E37+'[1]Куйбышевский ДИ'!E37+'[1]Таврический ДИ'!E37+'[1]Большекулачинский СДИ'!E37+'[1]Кировский ДДИ'!E37+'[1]Исилькульский ДИ'!E37)</f>
        <v>30</v>
      </c>
      <c r="F37" s="11">
        <f>SUM('[1]Атакский ПНИ'!F37+'[1]Андреевский ПНИ'!F37+'[1]Драгунский ПНИ'!F37+'[1]Омский ПНИ'!F37+'[1]Пушкинский ПНИ'!F37+'[1]Тарский ПНИ'!F37+'[1]Такмыкский ПНИ'!F37+'[1]Марьяновский ПНИ'!F37+'[1]Крутинский ПНИ'!F37+'[1]Екатерининский ПНИ'!F37+'[1]Нежинский ГЦ'!F37+'[1]Куйбышевский ДИ'!F37+'[1]Таврический ДИ'!F37+'[1]Большекулачинский СДИ'!F37+'[1]Кировский ДДИ'!F37+'[1]Исилькульский ДИ'!F37)</f>
        <v>6</v>
      </c>
      <c r="G37" s="11"/>
      <c r="H37" s="11">
        <f>SUM('[1]Атакский ПНИ'!H37+'[1]Андреевский ПНИ'!H37+'[1]Драгунский ПНИ'!H37+'[1]Омский ПНИ'!H37+'[1]Пушкинский ПНИ'!H37+'[1]Тарский ПНИ'!H37+'[1]Такмыкский ПНИ'!H37+'[1]Марьяновский ПНИ'!H37+'[1]Крутинский ПНИ'!H37+'[1]Екатерининский ПНИ'!H37+'[1]Нежинский ГЦ'!H37+'[1]Куйбышевский ДИ'!H37+'[1]Таврический ДИ'!H37+'[1]Большекулачинский СДИ'!H37+'[1]Кировский ДДИ'!H37+'[1]Исилькульский ДИ'!H37)</f>
        <v>601</v>
      </c>
      <c r="I37" s="11"/>
      <c r="J37" s="11"/>
      <c r="K37" s="11">
        <f>SUM('[1]Атакский ПНИ'!K37+'[1]Андреевский ПНИ'!K37+'[1]Драгунский ПНИ'!K37+'[1]Омский ПНИ'!K37+'[1]Пушкинский ПНИ'!K37+'[1]Тарский ПНИ'!K37+'[1]Такмыкский ПНИ'!K37+'[1]Марьяновский ПНИ'!K37+'[1]Крутинский ПНИ'!K37+'[1]Екатерининский ПНИ'!K37+'[1]Нежинский ГЦ'!K37+'[1]Куйбышевский ДИ'!K37+'[1]Таврический ДИ'!K37+'[1]Большекулачинский СДИ'!K37+'[1]Кировский ДДИ'!K37+'[1]Исилькульский ДИ'!K37)</f>
        <v>6</v>
      </c>
      <c r="L37" s="11"/>
      <c r="M37" s="11">
        <f>SUM('[1]Атакский ПНИ'!M37+'[1]Андреевский ПНИ'!M37+'[1]Драгунский ПНИ'!M37+'[1]Омский ПНИ'!M37+'[1]Пушкинский ПНИ'!M37+'[1]Тарский ПНИ'!M37+'[1]Такмыкский ПНИ'!M37+'[1]Марьяновский ПНИ'!M37+'[1]Крутинский ПНИ'!M37+'[1]Екатерининский ПНИ'!M37+'[1]Нежинский ГЦ'!M37+'[1]Куйбышевский ДИ'!M37+'[1]Таврический ДИ'!M37+'[1]Большекулачинский СДИ'!M37+'[1]Кировский ДДИ'!M37+'[1]Исилькульский ДИ'!M37)</f>
        <v>170</v>
      </c>
      <c r="N37" s="11">
        <f>SUM('[1]Атакский ПНИ'!N37+'[1]Андреевский ПНИ'!N37+'[1]Драгунский ПНИ'!N37+'[1]Омский ПНИ'!N37+'[1]Пушкинский ПНИ'!N37+'[1]Тарский ПНИ'!N37+'[1]Такмыкский ПНИ'!N37+'[1]Марьяновский ПНИ'!N37+'[1]Крутинский ПНИ'!N37+'[1]Екатерининский ПНИ'!N37+'[1]Нежинский ГЦ'!N37+'[1]Куйбышевский ДИ'!N37+'[1]Таврический ДИ'!N37+'[1]Большекулачинский СДИ'!N37+'[1]Кировский ДДИ'!N37+'[1]Исилькульский ДИ'!N37)</f>
        <v>188</v>
      </c>
      <c r="O37" s="11"/>
      <c r="P37" s="11"/>
      <c r="Q37" s="11">
        <f>SUM('[1]Атакский ПНИ'!Q37+'[1]Андреевский ПНИ'!Q37+'[1]Драгунский ПНИ'!Q37+'[1]Омский ПНИ'!Q37+'[1]Пушкинский ПНИ'!Q37+'[1]Тарский ПНИ'!Q37+'[1]Такмыкский ПНИ'!Q37+'[1]Марьяновский ПНИ'!Q37+'[1]Крутинский ПНИ'!Q37+'[1]Екатерининский ПНИ'!Q37+'[1]Нежинский ГЦ'!Q37+'[1]Куйбышевский ДИ'!Q37+'[1]Таврический ДИ'!Q37+'[1]Большекулачинский СДИ'!Q37+'[1]Кировский ДДИ'!Q37+'[1]Исилькульский ДИ'!Q37)</f>
        <v>7</v>
      </c>
      <c r="R37" s="11"/>
    </row>
    <row r="38" spans="1:18">
      <c r="A38" s="15" t="s">
        <v>73</v>
      </c>
      <c r="B38" s="39">
        <v>22</v>
      </c>
      <c r="C38" s="44" t="s">
        <v>54</v>
      </c>
      <c r="D38" s="10">
        <f t="shared" si="0"/>
        <v>185</v>
      </c>
      <c r="E38" s="11">
        <f>SUM('[1]Атакский ПНИ'!E38+'[1]Андреевский ПНИ'!E38+'[1]Драгунский ПНИ'!E38+'[1]Омский ПНИ'!E38+'[1]Пушкинский ПНИ'!E38+'[1]Тарский ПНИ'!E38+'[1]Такмыкский ПНИ'!E38+'[1]Марьяновский ПНИ'!E38+'[1]Крутинский ПНИ'!E38+'[1]Екатерининский ПНИ'!E38+'[1]Нежинский ГЦ'!E38+'[1]Куйбышевский ДИ'!E38+'[1]Таврический ДИ'!E38+'[1]Большекулачинский СДИ'!E38+'[1]Кировский ДДИ'!E38+'[1]Исилькульский ДИ'!E38)</f>
        <v>26</v>
      </c>
      <c r="F38" s="11">
        <f>SUM('[1]Атакский ПНИ'!F38+'[1]Андреевский ПНИ'!F38+'[1]Драгунский ПНИ'!F38+'[1]Омский ПНИ'!F38+'[1]Пушкинский ПНИ'!F38+'[1]Тарский ПНИ'!F38+'[1]Такмыкский ПНИ'!F38+'[1]Марьяновский ПНИ'!F38+'[1]Крутинский ПНИ'!F38+'[1]Екатерининский ПНИ'!F38+'[1]Нежинский ГЦ'!F38+'[1]Куйбышевский ДИ'!F38+'[1]Таврический ДИ'!F38+'[1]Большекулачинский СДИ'!F38+'[1]Кировский ДДИ'!F38+'[1]Исилькульский ДИ'!F38)</f>
        <v>7</v>
      </c>
      <c r="G38" s="11"/>
      <c r="H38" s="11">
        <f>SUM('[1]Атакский ПНИ'!H38+'[1]Андреевский ПНИ'!H38+'[1]Драгунский ПНИ'!H38+'[1]Омский ПНИ'!H38+'[1]Пушкинский ПНИ'!H38+'[1]Тарский ПНИ'!H38+'[1]Такмыкский ПНИ'!H38+'[1]Марьяновский ПНИ'!H38+'[1]Крутинский ПНИ'!H38+'[1]Екатерининский ПНИ'!H38+'[1]Нежинский ГЦ'!H38+'[1]Куйбышевский ДИ'!H38+'[1]Таврический ДИ'!H38+'[1]Большекулачинский СДИ'!H38+'[1]Кировский ДДИ'!H38+'[1]Исилькульский ДИ'!H38)</f>
        <v>149</v>
      </c>
      <c r="I38" s="11"/>
      <c r="J38" s="11"/>
      <c r="K38" s="11">
        <f>SUM('[1]Атакский ПНИ'!K38+'[1]Андреевский ПНИ'!K38+'[1]Драгунский ПНИ'!K38+'[1]Омский ПНИ'!K38+'[1]Пушкинский ПНИ'!K38+'[1]Тарский ПНИ'!K38+'[1]Такмыкский ПНИ'!K38+'[1]Марьяновский ПНИ'!K38+'[1]Крутинский ПНИ'!K38+'[1]Екатерининский ПНИ'!K38+'[1]Нежинский ГЦ'!K38+'[1]Куйбышевский ДИ'!K38+'[1]Таврический ДИ'!K38+'[1]Большекулачинский СДИ'!K38+'[1]Кировский ДДИ'!K38+'[1]Исилькульский ДИ'!K38)</f>
        <v>10</v>
      </c>
      <c r="L38" s="11"/>
      <c r="M38" s="11"/>
      <c r="N38" s="11">
        <f>SUM('[1]Атакский ПНИ'!N38+'[1]Андреевский ПНИ'!N38+'[1]Драгунский ПНИ'!N38+'[1]Омский ПНИ'!N38+'[1]Пушкинский ПНИ'!N38+'[1]Тарский ПНИ'!N38+'[1]Такмыкский ПНИ'!N38+'[1]Марьяновский ПНИ'!N38+'[1]Крутинский ПНИ'!N38+'[1]Екатерининский ПНИ'!N38+'[1]Нежинский ГЦ'!N38+'[1]Куйбышевский ДИ'!N38+'[1]Таврический ДИ'!N38+'[1]Большекулачинский СДИ'!N38+'[1]Кировский ДДИ'!N38+'[1]Исилькульский ДИ'!N38)</f>
        <v>74</v>
      </c>
      <c r="O38" s="11"/>
      <c r="P38" s="11"/>
      <c r="Q38" s="11"/>
      <c r="R38" s="11"/>
    </row>
    <row r="39" spans="1:18">
      <c r="A39" s="15" t="s">
        <v>60</v>
      </c>
      <c r="B39" s="39" t="s">
        <v>74</v>
      </c>
      <c r="C39" s="39" t="s">
        <v>54</v>
      </c>
      <c r="D39" s="10">
        <f t="shared" si="0"/>
        <v>554</v>
      </c>
      <c r="E39" s="11">
        <f>SUM('[1]Атакский ПНИ'!E39+'[1]Андреевский ПНИ'!E39+'[1]Драгунский ПНИ'!E39+'[1]Омский ПНИ'!E39+'[1]Пушкинский ПНИ'!E39+'[1]Тарский ПНИ'!E39+'[1]Такмыкский ПНИ'!E39+'[1]Марьяновский ПНИ'!E39+'[1]Крутинский ПНИ'!E39+'[1]Екатерининский ПНИ'!E39+'[1]Нежинский ГЦ'!E39+'[1]Куйбышевский ДИ'!E39+'[1]Таврический ДИ'!E39+'[1]Большекулачинский СДИ'!E39+'[1]Кировский ДДИ'!E39+'[1]Исилькульский ДИ'!E39)</f>
        <v>115</v>
      </c>
      <c r="F39" s="11">
        <f>SUM('[1]Атакский ПНИ'!F39+'[1]Андреевский ПНИ'!F39+'[1]Драгунский ПНИ'!F39+'[1]Омский ПНИ'!F39+'[1]Пушкинский ПНИ'!F39+'[1]Тарский ПНИ'!F39+'[1]Такмыкский ПНИ'!F39+'[1]Марьяновский ПНИ'!F39+'[1]Крутинский ПНИ'!F39+'[1]Екатерининский ПНИ'!F39+'[1]Нежинский ГЦ'!F39+'[1]Куйбышевский ДИ'!F39+'[1]Таврический ДИ'!F39+'[1]Большекулачинский СДИ'!F39+'[1]Кировский ДДИ'!F39+'[1]Исилькульский ДИ'!F39)</f>
        <v>13</v>
      </c>
      <c r="G39" s="11"/>
      <c r="H39" s="11">
        <f>SUM('[1]Атакский ПНИ'!H39+'[1]Андреевский ПНИ'!H39+'[1]Драгунский ПНИ'!H39+'[1]Омский ПНИ'!H39+'[1]Пушкинский ПНИ'!H39+'[1]Тарский ПНИ'!H39+'[1]Такмыкский ПНИ'!H39+'[1]Марьяновский ПНИ'!H39+'[1]Крутинский ПНИ'!H39+'[1]Екатерининский ПНИ'!H39+'[1]Нежинский ГЦ'!H39+'[1]Куйбышевский ДИ'!H39+'[1]Таврический ДИ'!H39+'[1]Большекулачинский СДИ'!H39+'[1]Кировский ДДИ'!H39+'[1]Исилькульский ДИ'!H39)</f>
        <v>307</v>
      </c>
      <c r="I39" s="11"/>
      <c r="J39" s="11"/>
      <c r="K39" s="11">
        <f>SUM('[1]Атакский ПНИ'!K39+'[1]Андреевский ПНИ'!K39+'[1]Драгунский ПНИ'!K39+'[1]Омский ПНИ'!K39+'[1]Пушкинский ПНИ'!K39+'[1]Тарский ПНИ'!K39+'[1]Такмыкский ПНИ'!K39+'[1]Марьяновский ПНИ'!K39+'[1]Крутинский ПНИ'!K39+'[1]Екатерининский ПНИ'!K39+'[1]Нежинский ГЦ'!K39+'[1]Куйбышевский ДИ'!K39+'[1]Таврический ДИ'!K39+'[1]Большекулачинский СДИ'!K39+'[1]Кировский ДДИ'!K39+'[1]Исилькульский ДИ'!K39)</f>
        <v>132</v>
      </c>
      <c r="L39" s="11"/>
      <c r="M39" s="11"/>
      <c r="N39" s="11">
        <f>SUM('[1]Атакский ПНИ'!N39+'[1]Андреевский ПНИ'!N39+'[1]Драгунский ПНИ'!N39+'[1]Омский ПНИ'!N39+'[1]Пушкинский ПНИ'!N39+'[1]Тарский ПНИ'!N39+'[1]Такмыкский ПНИ'!N39+'[1]Марьяновский ПНИ'!N39+'[1]Крутинский ПНИ'!N39+'[1]Екатерининский ПНИ'!N39+'[1]Нежинский ГЦ'!N39+'[1]Куйбышевский ДИ'!N39+'[1]Таврический ДИ'!N39+'[1]Большекулачинский СДИ'!N39+'[1]Кировский ДДИ'!N39+'[1]Исилькульский ДИ'!N39)</f>
        <v>319</v>
      </c>
      <c r="O39" s="11"/>
      <c r="P39" s="11"/>
      <c r="Q39" s="11"/>
      <c r="R39" s="11"/>
    </row>
    <row r="40" spans="1:18" ht="15" customHeight="1">
      <c r="A40" s="15" t="s">
        <v>62</v>
      </c>
      <c r="B40" s="39" t="s">
        <v>75</v>
      </c>
      <c r="C40" s="39" t="s">
        <v>54</v>
      </c>
      <c r="D40" s="10">
        <f t="shared" si="0"/>
        <v>370</v>
      </c>
      <c r="E40" s="11">
        <f>SUM('[1]Атакский ПНИ'!E40+'[1]Андреевский ПНИ'!E40+'[1]Драгунский ПНИ'!E40+'[1]Омский ПНИ'!E40+'[1]Пушкинский ПНИ'!E40+'[1]Тарский ПНИ'!E40+'[1]Такмыкский ПНИ'!E40+'[1]Марьяновский ПНИ'!E40+'[1]Крутинский ПНИ'!E40+'[1]Екатерининский ПНИ'!E40+'[1]Нежинский ГЦ'!E40+'[1]Куйбышевский ДИ'!E40+'[1]Таврический ДИ'!E40+'[1]Большекулачинский СДИ'!E40+'[1]Кировский ДДИ'!E40+'[1]Исилькульский ДИ'!E40)</f>
        <v>109</v>
      </c>
      <c r="F40" s="11">
        <f>SUM('[1]Атакский ПНИ'!F40+'[1]Андреевский ПНИ'!F40+'[1]Драгунский ПНИ'!F40+'[1]Омский ПНИ'!F40+'[1]Пушкинский ПНИ'!F40+'[1]Тарский ПНИ'!F40+'[1]Такмыкский ПНИ'!F40+'[1]Марьяновский ПНИ'!F40+'[1]Крутинский ПНИ'!F40+'[1]Екатерининский ПНИ'!F40+'[1]Нежинский ГЦ'!F40+'[1]Куйбышевский ДИ'!F40+'[1]Таврический ДИ'!F40+'[1]Большекулачинский СДИ'!F40+'[1]Кировский ДДИ'!F40+'[1]Исилькульский ДИ'!F40)</f>
        <v>14</v>
      </c>
      <c r="G40" s="11"/>
      <c r="H40" s="11">
        <f>SUM('[1]Атакский ПНИ'!H40+'[1]Андреевский ПНИ'!H40+'[1]Драгунский ПНИ'!H40+'[1]Омский ПНИ'!H40+'[1]Пушкинский ПНИ'!H40+'[1]Тарский ПНИ'!H40+'[1]Такмыкский ПНИ'!H40+'[1]Марьяновский ПНИ'!H40+'[1]Крутинский ПНИ'!H40+'[1]Екатерининский ПНИ'!H40+'[1]Нежинский ГЦ'!H40+'[1]Куйбышевский ДИ'!H40+'[1]Таврический ДИ'!H40+'[1]Большекулачинский СДИ'!H40+'[1]Кировский ДДИ'!H40+'[1]Исилькульский ДИ'!H40)</f>
        <v>152</v>
      </c>
      <c r="I40" s="11"/>
      <c r="J40" s="11"/>
      <c r="K40" s="11">
        <f>SUM('[1]Атакский ПНИ'!K40+'[1]Андреевский ПНИ'!K40+'[1]Драгунский ПНИ'!K40+'[1]Омский ПНИ'!K40+'[1]Пушкинский ПНИ'!K40+'[1]Тарский ПНИ'!K40+'[1]Такмыкский ПНИ'!K40+'[1]Марьяновский ПНИ'!K40+'[1]Крутинский ПНИ'!K40+'[1]Екатерининский ПНИ'!K40+'[1]Нежинский ГЦ'!K40+'[1]Куйбышевский ДИ'!K40+'[1]Таврический ДИ'!K40+'[1]Большекулачинский СДИ'!K40+'[1]Кировский ДДИ'!K40+'[1]Исилькульский ДИ'!K40)</f>
        <v>109</v>
      </c>
      <c r="L40" s="11"/>
      <c r="M40" s="11"/>
      <c r="N40" s="11">
        <f>SUM('[1]Атакский ПНИ'!N40+'[1]Андреевский ПНИ'!N40+'[1]Драгунский ПНИ'!N40+'[1]Омский ПНИ'!N40+'[1]Пушкинский ПНИ'!N40+'[1]Тарский ПНИ'!N40+'[1]Такмыкский ПНИ'!N40+'[1]Марьяновский ПНИ'!N40+'[1]Крутинский ПНИ'!N40+'[1]Екатерининский ПНИ'!N40+'[1]Нежинский ГЦ'!N40+'[1]Куйбышевский ДИ'!N40+'[1]Таврический ДИ'!N40+'[1]Большекулачинский СДИ'!N40+'[1]Кировский ДДИ'!N40+'[1]Исилькульский ДИ'!N40)</f>
        <v>262</v>
      </c>
      <c r="O40" s="11"/>
      <c r="P40" s="11"/>
      <c r="Q40" s="11"/>
      <c r="R40" s="11"/>
    </row>
    <row r="41" spans="1:18">
      <c r="A41" s="15" t="s">
        <v>64</v>
      </c>
      <c r="B41" s="39" t="s">
        <v>76</v>
      </c>
      <c r="C41" s="39" t="s">
        <v>54</v>
      </c>
      <c r="D41" s="10">
        <f t="shared" si="0"/>
        <v>414</v>
      </c>
      <c r="E41" s="11">
        <f>SUM('[1]Атакский ПНИ'!E41+'[1]Андреевский ПНИ'!E41+'[1]Драгунский ПНИ'!E41+'[1]Омский ПНИ'!E41+'[1]Пушкинский ПНИ'!E41+'[1]Тарский ПНИ'!E41+'[1]Такмыкский ПНИ'!E41+'[1]Марьяновский ПНИ'!E41+'[1]Крутинский ПНИ'!E41+'[1]Екатерининский ПНИ'!E41+'[1]Нежинский ГЦ'!E41+'[1]Куйбышевский ДИ'!E41+'[1]Таврический ДИ'!E41+'[1]Большекулачинский СДИ'!E41+'[1]Кировский ДДИ'!E41+'[1]Исилькульский ДИ'!E41)</f>
        <v>126</v>
      </c>
      <c r="F41" s="11">
        <f>SUM('[1]Атакский ПНИ'!F41+'[1]Андреевский ПНИ'!F41+'[1]Драгунский ПНИ'!F41+'[1]Омский ПНИ'!F41+'[1]Пушкинский ПНИ'!F41+'[1]Тарский ПНИ'!F41+'[1]Такмыкский ПНИ'!F41+'[1]Марьяновский ПНИ'!F41+'[1]Крутинский ПНИ'!F41+'[1]Екатерининский ПНИ'!F41+'[1]Нежинский ГЦ'!F41+'[1]Куйбышевский ДИ'!F41+'[1]Таврический ДИ'!F41+'[1]Большекулачинский СДИ'!F41+'[1]Кировский ДДИ'!F41+'[1]Исилькульский ДИ'!F41)</f>
        <v>3</v>
      </c>
      <c r="G41" s="11"/>
      <c r="H41" s="11">
        <f>SUM('[1]Атакский ПНИ'!H41+'[1]Андреевский ПНИ'!H41+'[1]Драгунский ПНИ'!H41+'[1]Омский ПНИ'!H41+'[1]Пушкинский ПНИ'!H41+'[1]Тарский ПНИ'!H41+'[1]Такмыкский ПНИ'!H41+'[1]Марьяновский ПНИ'!H41+'[1]Крутинский ПНИ'!H41+'[1]Екатерининский ПНИ'!H41+'[1]Нежинский ГЦ'!H41+'[1]Куйбышевский ДИ'!H41+'[1]Таврический ДИ'!H41+'[1]Большекулачинский СДИ'!H41+'[1]Кировский ДДИ'!H41+'[1]Исилькульский ДИ'!H41)</f>
        <v>123</v>
      </c>
      <c r="I41" s="11"/>
      <c r="J41" s="11"/>
      <c r="K41" s="11">
        <f>SUM('[1]Атакский ПНИ'!K41+'[1]Андреевский ПНИ'!K41+'[1]Драгунский ПНИ'!K41+'[1]Омский ПНИ'!K41+'[1]Пушкинский ПНИ'!K41+'[1]Тарский ПНИ'!K41+'[1]Такмыкский ПНИ'!K41+'[1]Марьяновский ПНИ'!K41+'[1]Крутинский ПНИ'!K41+'[1]Екатерининский ПНИ'!K41+'[1]Нежинский ГЦ'!K41+'[1]Куйбышевский ДИ'!K41+'[1]Таврический ДИ'!K41+'[1]Большекулачинский СДИ'!K41+'[1]Кировский ДДИ'!K41+'[1]Исилькульский ДИ'!K41)</f>
        <v>165</v>
      </c>
      <c r="L41" s="11"/>
      <c r="M41" s="11"/>
      <c r="N41" s="11">
        <f>SUM('[1]Атакский ПНИ'!N41+'[1]Андреевский ПНИ'!N41+'[1]Драгунский ПНИ'!N41+'[1]Омский ПНИ'!N41+'[1]Пушкинский ПНИ'!N41+'[1]Тарский ПНИ'!N41+'[1]Такмыкский ПНИ'!N41+'[1]Марьяновский ПНИ'!N41+'[1]Крутинский ПНИ'!N41+'[1]Екатерининский ПНИ'!N41+'[1]Нежинский ГЦ'!N41+'[1]Куйбышевский ДИ'!N41+'[1]Таврический ДИ'!N41+'[1]Большекулачинский СДИ'!N41+'[1]Кировский ДДИ'!N41+'[1]Исилькульский ДИ'!N41)</f>
        <v>330</v>
      </c>
      <c r="O41" s="11"/>
      <c r="P41" s="11"/>
      <c r="Q41" s="11"/>
      <c r="R41" s="11"/>
    </row>
    <row r="42" spans="1:18">
      <c r="A42" s="15" t="s">
        <v>66</v>
      </c>
      <c r="B42" s="39" t="s">
        <v>77</v>
      </c>
      <c r="C42" s="39" t="s">
        <v>54</v>
      </c>
      <c r="D42" s="10">
        <f t="shared" si="0"/>
        <v>70</v>
      </c>
      <c r="E42" s="11">
        <f>SUM('[1]Атакский ПНИ'!E42+'[1]Андреевский ПНИ'!E42+'[1]Драгунский ПНИ'!E42+'[1]Омский ПНИ'!E42+'[1]Пушкинский ПНИ'!E42+'[1]Тарский ПНИ'!E42+'[1]Такмыкский ПНИ'!E42+'[1]Марьяновский ПНИ'!E42+'[1]Крутинский ПНИ'!E42+'[1]Екатерининский ПНИ'!E42+'[1]Нежинский ГЦ'!E42+'[1]Куйбышевский ДИ'!E42+'[1]Таврический ДИ'!E42+'[1]Большекулачинский СДИ'!E42+'[1]Кировский ДДИ'!E42+'[1]Исилькульский ДИ'!E42)</f>
        <v>25</v>
      </c>
      <c r="F42" s="11"/>
      <c r="G42" s="11"/>
      <c r="H42" s="11">
        <f>SUM('[1]Атакский ПНИ'!H42+'[1]Андреевский ПНИ'!H42+'[1]Драгунский ПНИ'!H42+'[1]Омский ПНИ'!H42+'[1]Пушкинский ПНИ'!H42+'[1]Тарский ПНИ'!H42+'[1]Такмыкский ПНИ'!H42+'[1]Марьяновский ПНИ'!H42+'[1]Крутинский ПНИ'!H42+'[1]Екатерининский ПНИ'!H42+'[1]Нежинский ГЦ'!H42+'[1]Куйбышевский ДИ'!H42+'[1]Таврический ДИ'!H42+'[1]Большекулачинский СДИ'!H42+'[1]Кировский ДДИ'!H42+'[1]Исилькульский ДИ'!H42)</f>
        <v>16</v>
      </c>
      <c r="I42" s="11"/>
      <c r="J42" s="11"/>
      <c r="K42" s="11">
        <f>SUM('[1]Атакский ПНИ'!K42+'[1]Андреевский ПНИ'!K42+'[1]Драгунский ПНИ'!K42+'[1]Омский ПНИ'!K42+'[1]Пушкинский ПНИ'!K42+'[1]Тарский ПНИ'!K42+'[1]Такмыкский ПНИ'!K42+'[1]Марьяновский ПНИ'!K42+'[1]Крутинский ПНИ'!K42+'[1]Екатерининский ПНИ'!K42+'[1]Нежинский ГЦ'!K42+'[1]Куйбышевский ДИ'!K42+'[1]Таврический ДИ'!K42+'[1]Большекулачинский СДИ'!K42+'[1]Кировский ДДИ'!K42+'[1]Исилькульский ДИ'!K42)</f>
        <v>29</v>
      </c>
      <c r="L42" s="11"/>
      <c r="M42" s="11"/>
      <c r="N42" s="11">
        <f>SUM('[1]Атакский ПНИ'!N42+'[1]Андреевский ПНИ'!N42+'[1]Драгунский ПНИ'!N42+'[1]Омский ПНИ'!N42+'[1]Пушкинский ПНИ'!N42+'[1]Тарский ПНИ'!N42+'[1]Такмыкский ПНИ'!N42+'[1]Марьяновский ПНИ'!N42+'[1]Крутинский ПНИ'!N42+'[1]Екатерининский ПНИ'!N42+'[1]Нежинский ГЦ'!N42+'[1]Куйбышевский ДИ'!N42+'[1]Таврический ДИ'!N42+'[1]Большекулачинский СДИ'!N42+'[1]Кировский ДДИ'!N42+'[1]Исилькульский ДИ'!N42)</f>
        <v>64</v>
      </c>
      <c r="O42" s="11"/>
      <c r="P42" s="11"/>
      <c r="Q42" s="11"/>
      <c r="R42" s="11"/>
    </row>
    <row r="43" spans="1:18" ht="39.6">
      <c r="A43" s="9" t="s">
        <v>78</v>
      </c>
      <c r="B43" s="39" t="s">
        <v>79</v>
      </c>
      <c r="C43" s="39" t="s">
        <v>54</v>
      </c>
      <c r="D43" s="10">
        <f>(E43+H43+J43+K43)</f>
        <v>888</v>
      </c>
      <c r="E43" s="11">
        <f>SUM('[1]Атакский ПНИ'!E43+'[1]Андреевский ПНИ'!E43+'[1]Драгунский ПНИ'!E43+'[1]Омский ПНИ'!E43+'[1]Пушкинский ПНИ'!E43+'[1]Тарский ПНИ'!E43+'[1]Такмыкский ПНИ'!E43+'[1]Марьяновский ПНИ'!E43+'[1]Крутинский ПНИ'!E43+'[1]Екатерининский ПНИ'!E43+'[1]Нежинский ГЦ'!E43+'[1]Куйбышевский ДИ'!E43+'[1]Таврический ДИ'!E43+'[1]Большекулачинский СДИ'!E43+'[1]Кировский ДДИ'!E43+'[1]Исилькульский ДИ'!E43)</f>
        <v>47</v>
      </c>
      <c r="F43" s="11">
        <f>SUM('[1]Атакский ПНИ'!F43+'[1]Андреевский ПНИ'!F43+'[1]Драгунский ПНИ'!F43+'[1]Омский ПНИ'!F43+'[1]Пушкинский ПНИ'!F43+'[1]Тарский ПНИ'!F43+'[1]Такмыкский ПНИ'!F43+'[1]Марьяновский ПНИ'!F43+'[1]Крутинский ПНИ'!F43+'[1]Екатерининский ПНИ'!F43+'[1]Нежинский ГЦ'!F43+'[1]Куйбышевский ДИ'!F43+'[1]Таврический ДИ'!F43+'[1]Большекулачинский СДИ'!F43+'[1]Кировский ДДИ'!F43+'[1]Исилькульский ДИ'!F43)</f>
        <v>21</v>
      </c>
      <c r="G43" s="11"/>
      <c r="H43" s="11">
        <f>SUM('[1]Атакский ПНИ'!H43+'[1]Андреевский ПНИ'!H43+'[1]Драгунский ПНИ'!H43+'[1]Омский ПНИ'!H43+'[1]Пушкинский ПНИ'!H43+'[1]Тарский ПНИ'!H43+'[1]Такмыкский ПНИ'!H43+'[1]Марьяновский ПНИ'!H43+'[1]Крутинский ПНИ'!H43+'[1]Екатерининский ПНИ'!H43+'[1]Нежинский ГЦ'!H43+'[1]Куйбышевский ДИ'!H43+'[1]Таврический ДИ'!H43+'[1]Большекулачинский СДИ'!H43+'[1]Кировский ДДИ'!H43+'[1]Исилькульский ДИ'!H43)</f>
        <v>696</v>
      </c>
      <c r="I43" s="11" t="s">
        <v>51</v>
      </c>
      <c r="J43" s="11"/>
      <c r="K43" s="11">
        <f>SUM('[1]Атакский ПНИ'!K43+'[1]Андреевский ПНИ'!K43+'[1]Драгунский ПНИ'!K43+'[1]Омский ПНИ'!K43+'[1]Пушкинский ПНИ'!K43+'[1]Тарский ПНИ'!K43+'[1]Такмыкский ПНИ'!K43+'[1]Марьяновский ПНИ'!K43+'[1]Крутинский ПНИ'!K43+'[1]Екатерининский ПНИ'!K43+'[1]Нежинский ГЦ'!K43+'[1]Куйбышевский ДИ'!K43+'[1]Таврический ДИ'!K43+'[1]Большекулачинский СДИ'!K43+'[1]Кировский ДДИ'!K43+'[1]Исилькульский ДИ'!K43)</f>
        <v>145</v>
      </c>
      <c r="L43" s="11"/>
      <c r="M43" s="11" t="s">
        <v>51</v>
      </c>
      <c r="N43" s="11">
        <f>SUM('[1]Атакский ПНИ'!N43+'[1]Андреевский ПНИ'!N43+'[1]Драгунский ПНИ'!N43+'[1]Омский ПНИ'!N43+'[1]Пушкинский ПНИ'!N43+'[1]Тарский ПНИ'!N43+'[1]Такмыкский ПНИ'!N43+'[1]Марьяновский ПНИ'!N43+'[1]Крутинский ПНИ'!N43+'[1]Екатерининский ПНИ'!N43+'[1]Нежинский ГЦ'!N43+'[1]Куйбышевский ДИ'!N43+'[1]Таврический ДИ'!N43+'[1]Большекулачинский СДИ'!N43+'[1]Кировский ДДИ'!N43+'[1]Исилькульский ДИ'!N43)</f>
        <v>1133</v>
      </c>
      <c r="O43" s="11"/>
      <c r="P43" s="11"/>
      <c r="Q43" s="11">
        <f>SUM('[1]Атакский ПНИ'!Q43+'[1]Андреевский ПНИ'!Q43+'[1]Драгунский ПНИ'!Q43+'[1]Омский ПНИ'!Q43+'[1]Пушкинский ПНИ'!Q43+'[1]Тарский ПНИ'!Q43+'[1]Такмыкский ПНИ'!Q43+'[1]Марьяновский ПНИ'!Q43+'[1]Крутинский ПНИ'!Q43+'[1]Екатерининский ПНИ'!Q43+'[1]Нежинский ГЦ'!Q43+'[1]Куйбышевский ДИ'!Q43+'[1]Таврический ДИ'!Q43+'[1]Большекулачинский СДИ'!Q43+'[1]Кировский ДДИ'!Q43+'[1]Исилькульский ДИ'!Q43)</f>
        <v>70</v>
      </c>
      <c r="R43" s="11"/>
    </row>
    <row r="44" spans="1:18" ht="26.4">
      <c r="A44" s="15" t="s">
        <v>80</v>
      </c>
      <c r="B44" s="39">
        <v>28</v>
      </c>
      <c r="C44" s="39" t="s">
        <v>54</v>
      </c>
      <c r="D44" s="10">
        <f t="shared" si="0"/>
        <v>801</v>
      </c>
      <c r="E44" s="11">
        <f>SUM('[1]Атакский ПНИ'!E44+'[1]Андреевский ПНИ'!E44+'[1]Драгунский ПНИ'!E44+'[1]Омский ПНИ'!E44+'[1]Пушкинский ПНИ'!E44+'[1]Тарский ПНИ'!E44+'[1]Такмыкский ПНИ'!E44+'[1]Марьяновский ПНИ'!E44+'[1]Крутинский ПНИ'!E44+'[1]Екатерининский ПНИ'!E44+'[1]Нежинский ГЦ'!E44+'[1]Куйбышевский ДИ'!E44+'[1]Таврический ДИ'!E44+'[1]Большекулачинский СДИ'!E44+'[1]Кировский ДДИ'!E44+'[1]Исилькульский ДИ'!E44)</f>
        <v>164</v>
      </c>
      <c r="F44" s="11">
        <f>SUM('[1]Атакский ПНИ'!F44+'[1]Андреевский ПНИ'!F44+'[1]Драгунский ПНИ'!F44+'[1]Омский ПНИ'!F44+'[1]Пушкинский ПНИ'!F44+'[1]Тарский ПНИ'!F44+'[1]Такмыкский ПНИ'!F44+'[1]Марьяновский ПНИ'!F44+'[1]Крутинский ПНИ'!F44+'[1]Екатерининский ПНИ'!F44+'[1]Нежинский ГЦ'!F44+'[1]Куйбышевский ДИ'!F44+'[1]Таврический ДИ'!F44+'[1]Большекулачинский СДИ'!F44+'[1]Кировский ДДИ'!F44+'[1]Исилькульский ДИ'!F44)</f>
        <v>22</v>
      </c>
      <c r="G44" s="11"/>
      <c r="H44" s="11">
        <f>SUM('[1]Атакский ПНИ'!H44+'[1]Андреевский ПНИ'!H44+'[1]Драгунский ПНИ'!H44+'[1]Омский ПНИ'!H44+'[1]Пушкинский ПНИ'!H44+'[1]Тарский ПНИ'!H44+'[1]Такмыкский ПНИ'!H44+'[1]Марьяновский ПНИ'!H44+'[1]Крутинский ПНИ'!H44+'[1]Екатерининский ПНИ'!H44+'[1]Нежинский ГЦ'!H44+'[1]Куйбышевский ДИ'!H44+'[1]Таврический ДИ'!H44+'[1]Большекулачинский СДИ'!H44+'[1]Кировский ДДИ'!H44+'[1]Исилькульский ДИ'!H44)</f>
        <v>544</v>
      </c>
      <c r="I44" s="11"/>
      <c r="J44" s="11"/>
      <c r="K44" s="11">
        <f>SUM('[1]Атакский ПНИ'!K44+'[1]Андреевский ПНИ'!K44+'[1]Драгунский ПНИ'!K44+'[1]Омский ПНИ'!K44+'[1]Пушкинский ПНИ'!K44+'[1]Тарский ПНИ'!K44+'[1]Такмыкский ПНИ'!K44+'[1]Марьяновский ПНИ'!K44+'[1]Крутинский ПНИ'!K44+'[1]Екатерининский ПНИ'!K44+'[1]Нежинский ГЦ'!K44+'[1]Куйбышевский ДИ'!K44+'[1]Таврический ДИ'!K44+'[1]Большекулачинский СДИ'!K44+'[1]Кировский ДДИ'!K44+'[1]Исилькульский ДИ'!K44)</f>
        <v>93</v>
      </c>
      <c r="L44" s="11"/>
      <c r="M44" s="11">
        <f>SUM('[1]Атакский ПНИ'!M44+'[1]Андреевский ПНИ'!M44+'[1]Драгунский ПНИ'!M44+'[1]Омский ПНИ'!M44+'[1]Пушкинский ПНИ'!M44+'[1]Тарский ПНИ'!M44+'[1]Такмыкский ПНИ'!M44+'[1]Марьяновский ПНИ'!M44+'[1]Крутинский ПНИ'!M44+'[1]Екатерининский ПНИ'!M44+'[1]Нежинский ГЦ'!M44+'[1]Куйбышевский ДИ'!M44+'[1]Таврический ДИ'!M44+'[1]Большекулачинский СДИ'!M44+'[1]Кировский ДДИ'!M44+'[1]Исилькульский ДИ'!M44)</f>
        <v>17</v>
      </c>
      <c r="N44" s="11">
        <f>SUM('[1]Атакский ПНИ'!N44+'[1]Андреевский ПНИ'!N44+'[1]Драгунский ПНИ'!N44+'[1]Омский ПНИ'!N44+'[1]Пушкинский ПНИ'!N44+'[1]Тарский ПНИ'!N44+'[1]Такмыкский ПНИ'!N44+'[1]Марьяновский ПНИ'!N44+'[1]Крутинский ПНИ'!N44+'[1]Екатерининский ПНИ'!N44+'[1]Нежинский ГЦ'!N44+'[1]Куйбышевский ДИ'!N44+'[1]Таврический ДИ'!N44+'[1]Большекулачинский СДИ'!N44+'[1]Кировский ДДИ'!N44+'[1]Исилькульский ДИ'!N44)</f>
        <v>640</v>
      </c>
      <c r="O44" s="11"/>
      <c r="P44" s="11"/>
      <c r="Q44" s="11"/>
      <c r="R44" s="11"/>
    </row>
    <row r="45" spans="1:18" ht="26.4">
      <c r="A45" s="15" t="s">
        <v>81</v>
      </c>
      <c r="B45" s="39" t="s">
        <v>82</v>
      </c>
      <c r="C45" s="39" t="s">
        <v>54</v>
      </c>
      <c r="D45" s="10">
        <f t="shared" si="0"/>
        <v>2731</v>
      </c>
      <c r="E45" s="11">
        <f>SUM('[1]Атакский ПНИ'!E45+'[1]Андреевский ПНИ'!E45+'[1]Драгунский ПНИ'!E45+'[1]Омский ПНИ'!E45+'[1]Пушкинский ПНИ'!E45+'[1]Тарский ПНИ'!E45+'[1]Такмыкский ПНИ'!E45+'[1]Марьяновский ПНИ'!E45+'[1]Крутинский ПНИ'!E45+'[1]Екатерининский ПНИ'!E45+'[1]Нежинский ГЦ'!E45+'[1]Куйбышевский ДИ'!E45+'[1]Таврический ДИ'!E45+'[1]Большекулачинский СДИ'!E45+'[1]Кировский ДДИ'!E45+'[1]Исилькульский ДИ'!E45)</f>
        <v>354</v>
      </c>
      <c r="F45" s="11">
        <f>SUM('[1]Атакский ПНИ'!F45+'[1]Андреевский ПНИ'!F45+'[1]Драгунский ПНИ'!F45+'[1]Омский ПНИ'!F45+'[1]Пушкинский ПНИ'!F45+'[1]Тарский ПНИ'!F45+'[1]Такмыкский ПНИ'!F45+'[1]Марьяновский ПНИ'!F45+'[1]Крутинский ПНИ'!F45+'[1]Екатерининский ПНИ'!F45+'[1]Нежинский ГЦ'!F45+'[1]Куйбышевский ДИ'!F45+'[1]Таврический ДИ'!F45+'[1]Большекулачинский СДИ'!F45+'[1]Кировский ДДИ'!F45+'[1]Исилькульский ДИ'!F45)</f>
        <v>81</v>
      </c>
      <c r="G45" s="11"/>
      <c r="H45" s="11">
        <f>SUM('[1]Атакский ПНИ'!H45+'[1]Андреевский ПНИ'!H45+'[1]Драгунский ПНИ'!H45+'[1]Омский ПНИ'!H45+'[1]Пушкинский ПНИ'!H45+'[1]Тарский ПНИ'!H45+'[1]Такмыкский ПНИ'!H45+'[1]Марьяновский ПНИ'!H45+'[1]Крутинский ПНИ'!H45+'[1]Екатерининский ПНИ'!H45+'[1]Нежинский ГЦ'!H45+'[1]Куйбышевский ДИ'!H45+'[1]Таврический ДИ'!H45+'[1]Большекулачинский СДИ'!H45+'[1]Кировский ДДИ'!H45+'[1]Исилькульский ДИ'!H45)</f>
        <v>2168</v>
      </c>
      <c r="I45" s="11"/>
      <c r="J45" s="11"/>
      <c r="K45" s="11">
        <f>SUM('[1]Атакский ПНИ'!K45+'[1]Андреевский ПНИ'!K45+'[1]Драгунский ПНИ'!K45+'[1]Омский ПНИ'!K45+'[1]Пушкинский ПНИ'!K45+'[1]Тарский ПНИ'!K45+'[1]Такмыкский ПНИ'!K45+'[1]Марьяновский ПНИ'!K45+'[1]Крутинский ПНИ'!K45+'[1]Екатерининский ПНИ'!K45+'[1]Нежинский ГЦ'!K45+'[1]Куйбышевский ДИ'!K45+'[1]Таврический ДИ'!K45+'[1]Большекулачинский СДИ'!K45+'[1]Кировский ДДИ'!K45+'[1]Исилькульский ДИ'!K45)</f>
        <v>209</v>
      </c>
      <c r="L45" s="11"/>
      <c r="M45" s="11">
        <f>SUM('[1]Атакский ПНИ'!M45+'[1]Андреевский ПНИ'!M45+'[1]Драгунский ПНИ'!M45+'[1]Омский ПНИ'!M45+'[1]Пушкинский ПНИ'!M45+'[1]Тарский ПНИ'!M45+'[1]Такмыкский ПНИ'!M45+'[1]Марьяновский ПНИ'!M45+'[1]Крутинский ПНИ'!M45+'[1]Екатерининский ПНИ'!M45+'[1]Нежинский ГЦ'!M45+'[1]Куйбышевский ДИ'!M45+'[1]Таврический ДИ'!M45+'[1]Большекулачинский СДИ'!M45+'[1]Кировский ДДИ'!M45+'[1]Исилькульский ДИ'!M45)</f>
        <v>343</v>
      </c>
      <c r="N45" s="11">
        <f>SUM('[1]Атакский ПНИ'!N45+'[1]Андреевский ПНИ'!N45+'[1]Драгунский ПНИ'!N45+'[1]Омский ПНИ'!N45+'[1]Пушкинский ПНИ'!N45+'[1]Тарский ПНИ'!N45+'[1]Такмыкский ПНИ'!N45+'[1]Марьяновский ПНИ'!N45+'[1]Крутинский ПНИ'!N45+'[1]Екатерининский ПНИ'!N45+'[1]Нежинский ГЦ'!N45+'[1]Куйбышевский ДИ'!N45+'[1]Таврический ДИ'!N45+'[1]Большекулачинский СДИ'!N45+'[1]Кировский ДДИ'!N45+'[1]Исилькульский ДИ'!N45)</f>
        <v>1033</v>
      </c>
      <c r="O45" s="11"/>
      <c r="P45" s="11"/>
      <c r="Q45" s="11"/>
      <c r="R45" s="11"/>
    </row>
    <row r="46" spans="1:18" ht="26.4">
      <c r="A46" s="15" t="s">
        <v>83</v>
      </c>
      <c r="B46" s="39" t="s">
        <v>84</v>
      </c>
      <c r="C46" s="39" t="s">
        <v>54</v>
      </c>
      <c r="D46" s="10">
        <f t="shared" si="0"/>
        <v>240</v>
      </c>
      <c r="E46" s="11">
        <f>SUM('[1]Атакский ПНИ'!E46+'[1]Андреевский ПНИ'!E46+'[1]Драгунский ПНИ'!E46+'[1]Омский ПНИ'!E46+'[1]Пушкинский ПНИ'!E46+'[1]Тарский ПНИ'!E46+'[1]Такмыкский ПНИ'!E46+'[1]Марьяновский ПНИ'!E46+'[1]Крутинский ПНИ'!E46+'[1]Екатерининский ПНИ'!E46+'[1]Нежинский ГЦ'!E46+'[1]Куйбышевский ДИ'!E46+'[1]Таврический ДИ'!E46+'[1]Большекулачинский СДИ'!E46+'[1]Кировский ДДИ'!E46+'[1]Исилькульский ДИ'!E46)</f>
        <v>109</v>
      </c>
      <c r="F46" s="11">
        <f>SUM('[1]Атакский ПНИ'!F46+'[1]Андреевский ПНИ'!F46+'[1]Драгунский ПНИ'!F46+'[1]Омский ПНИ'!F46+'[1]Пушкинский ПНИ'!F46+'[1]Тарский ПНИ'!F46+'[1]Такмыкский ПНИ'!F46+'[1]Марьяновский ПНИ'!F46+'[1]Крутинский ПНИ'!F46+'[1]Екатерининский ПНИ'!F46+'[1]Нежинский ГЦ'!F46+'[1]Куйбышевский ДИ'!F46+'[1]Таврический ДИ'!F46+'[1]Большекулачинский СДИ'!F46+'[1]Кировский ДДИ'!F46+'[1]Исилькульский ДИ'!F46)</f>
        <v>22</v>
      </c>
      <c r="G46" s="11"/>
      <c r="H46" s="11">
        <f>SUM('[1]Атакский ПНИ'!H46+'[1]Андреевский ПНИ'!H46+'[1]Драгунский ПНИ'!H46+'[1]Омский ПНИ'!H46+'[1]Пушкинский ПНИ'!H46+'[1]Тарский ПНИ'!H46+'[1]Такмыкский ПНИ'!H46+'[1]Марьяновский ПНИ'!H46+'[1]Крутинский ПНИ'!H46+'[1]Екатерининский ПНИ'!H46+'[1]Нежинский ГЦ'!H46+'[1]Куйбышевский ДИ'!H46+'[1]Таврический ДИ'!H46+'[1]Большекулачинский СДИ'!H46+'[1]Кировский ДДИ'!H46+'[1]Исилькульский ДИ'!H46)</f>
        <v>39</v>
      </c>
      <c r="I46" s="11"/>
      <c r="J46" s="11"/>
      <c r="K46" s="11">
        <f>SUM('[1]Атакский ПНИ'!K46+'[1]Андреевский ПНИ'!K46+'[1]Драгунский ПНИ'!K46+'[1]Омский ПНИ'!K46+'[1]Пушкинский ПНИ'!K46+'[1]Тарский ПНИ'!K46+'[1]Такмыкский ПНИ'!K46+'[1]Марьяновский ПНИ'!K46+'[1]Крутинский ПНИ'!K46+'[1]Екатерининский ПНИ'!K46+'[1]Нежинский ГЦ'!K46+'[1]Куйбышевский ДИ'!K46+'[1]Таврический ДИ'!K46+'[1]Большекулачинский СДИ'!K46+'[1]Кировский ДДИ'!K46+'[1]Исилькульский ДИ'!K46)</f>
        <v>92</v>
      </c>
      <c r="L46" s="11"/>
      <c r="M46" s="11">
        <f>SUM('[1]Атакский ПНИ'!M46+'[1]Андреевский ПНИ'!M46+'[1]Драгунский ПНИ'!M46+'[1]Омский ПНИ'!M46+'[1]Пушкинский ПНИ'!M46+'[1]Тарский ПНИ'!M46+'[1]Такмыкский ПНИ'!M46+'[1]Марьяновский ПНИ'!M46+'[1]Крутинский ПНИ'!M46+'[1]Екатерининский ПНИ'!M46+'[1]Нежинский ГЦ'!M46+'[1]Куйбышевский ДИ'!M46+'[1]Таврический ДИ'!M46+'[1]Большекулачинский СДИ'!M46+'[1]Кировский ДДИ'!M46+'[1]Исилькульский ДИ'!M46)</f>
        <v>8</v>
      </c>
      <c r="N46" s="11">
        <f>SUM('[1]Атакский ПНИ'!N46+'[1]Андреевский ПНИ'!N46+'[1]Драгунский ПНИ'!N46+'[1]Омский ПНИ'!N46+'[1]Пушкинский ПНИ'!N46+'[1]Тарский ПНИ'!N46+'[1]Такмыкский ПНИ'!N46+'[1]Марьяновский ПНИ'!N46+'[1]Крутинский ПНИ'!N46+'[1]Екатерининский ПНИ'!N46+'[1]Нежинский ГЦ'!N46+'[1]Куйбышевский ДИ'!N46+'[1]Таврический ДИ'!N46+'[1]Большекулачинский СДИ'!N46+'[1]Кировский ДДИ'!N46+'[1]Исилькульский ДИ'!N46)</f>
        <v>151</v>
      </c>
      <c r="O46" s="11"/>
      <c r="P46" s="11"/>
      <c r="Q46" s="11"/>
      <c r="R46" s="11"/>
    </row>
    <row r="47" spans="1:18">
      <c r="A47" s="9" t="s">
        <v>85</v>
      </c>
      <c r="B47" s="39" t="s">
        <v>86</v>
      </c>
      <c r="C47" s="39" t="s">
        <v>54</v>
      </c>
      <c r="D47" s="10">
        <f>(E47+I47)</f>
        <v>0</v>
      </c>
      <c r="E47" s="11"/>
      <c r="F47" s="11" t="s">
        <v>51</v>
      </c>
      <c r="G47" s="11"/>
      <c r="H47" s="11" t="s">
        <v>51</v>
      </c>
      <c r="I47" s="11"/>
      <c r="J47" s="11" t="s">
        <v>51</v>
      </c>
      <c r="K47" s="11" t="s">
        <v>51</v>
      </c>
      <c r="L47" s="11" t="s">
        <v>51</v>
      </c>
      <c r="M47" s="16"/>
      <c r="N47" s="11" t="s">
        <v>51</v>
      </c>
      <c r="O47" s="11" t="s">
        <v>51</v>
      </c>
      <c r="P47" s="11"/>
      <c r="Q47" s="11">
        <f>SUM('[1]Атакский ПНИ'!Q47+'[1]Андреевский ПНИ'!Q47+'[1]Драгунский ПНИ'!Q47+'[1]Омский ПНИ'!Q47+'[1]Пушкинский ПНИ'!Q47+'[1]Тарский ПНИ'!Q47+'[1]Такмыкский ПНИ'!Q47+'[1]Марьяновский ПНИ'!Q47+'[1]Крутинский ПНИ'!Q47+'[1]Екатерининский ПНИ'!Q47+'[1]Нежинский ГЦ'!Q47+'[1]Куйбышевский ДИ'!Q47+'[1]Таврический ДИ'!Q47+'[1]Большекулачинский СДИ'!Q47+'[1]Кировский ДДИ'!Q47+'[1]Исилькульский ДИ'!Q47)</f>
        <v>104</v>
      </c>
      <c r="R47" s="11"/>
    </row>
    <row r="48" spans="1:18" ht="26.4">
      <c r="A48" s="9" t="s">
        <v>87</v>
      </c>
      <c r="B48" s="39" t="s">
        <v>88</v>
      </c>
      <c r="C48" s="39" t="s">
        <v>54</v>
      </c>
      <c r="D48" s="10" t="s">
        <v>89</v>
      </c>
      <c r="E48" s="11" t="s">
        <v>51</v>
      </c>
      <c r="F48" s="11" t="s">
        <v>51</v>
      </c>
      <c r="G48" s="11" t="s">
        <v>51</v>
      </c>
      <c r="H48" s="11" t="s">
        <v>51</v>
      </c>
      <c r="I48" s="11" t="s">
        <v>51</v>
      </c>
      <c r="J48" s="11" t="s">
        <v>51</v>
      </c>
      <c r="K48" s="11" t="s">
        <v>51</v>
      </c>
      <c r="L48" s="11" t="s">
        <v>51</v>
      </c>
      <c r="M48" s="11" t="s">
        <v>51</v>
      </c>
      <c r="N48" s="11" t="s">
        <v>51</v>
      </c>
      <c r="O48" s="11" t="s">
        <v>51</v>
      </c>
      <c r="P48" s="11" t="s">
        <v>89</v>
      </c>
      <c r="Q48" s="11">
        <f>SUM('[1]Атакский ПНИ'!Q48+'[1]Андреевский ПНИ'!Q48+'[1]Драгунский ПНИ'!Q48+'[1]Омский ПНИ'!Q48+'[1]Пушкинский ПНИ'!Q48+'[1]Тарский ПНИ'!Q48+'[1]Такмыкский ПНИ'!Q48+'[1]Марьяновский ПНИ'!Q48+'[1]Крутинский ПНИ'!Q48+'[1]Екатерининский ПНИ'!Q48+'[1]Нежинский ГЦ'!Q48+'[1]Куйбышевский ДИ'!Q48+'[1]Таврический ДИ'!Q48+'[1]Большекулачинский СДИ'!Q48+'[1]Кировский ДДИ'!Q48+'[1]Исилькульский ДИ'!Q48)</f>
        <v>163</v>
      </c>
      <c r="R48" s="11"/>
    </row>
    <row r="49" spans="1:18" ht="66">
      <c r="A49" s="9" t="s">
        <v>90</v>
      </c>
      <c r="B49" s="39" t="s">
        <v>91</v>
      </c>
      <c r="C49" s="39" t="s">
        <v>54</v>
      </c>
      <c r="D49" s="10">
        <f t="shared" si="0"/>
        <v>1723</v>
      </c>
      <c r="E49" s="11"/>
      <c r="F49" s="11"/>
      <c r="G49" s="11"/>
      <c r="H49" s="11">
        <f>SUM('[1]Атакский ПНИ'!H49+'[1]Андреевский ПНИ'!H49+'[1]Драгунский ПНИ'!H49+'[1]Омский ПНИ'!H49+'[1]Пушкинский ПНИ'!H49+'[1]Тарский ПНИ'!H49+'[1]Такмыкский ПНИ'!H49+'[1]Марьяновский ПНИ'!H49+'[1]Крутинский ПНИ'!H49+'[1]Екатерининский ПНИ'!H49+'[1]Нежинский ГЦ'!H49+'[1]Куйбышевский ДИ'!H49+'[1]Таврический ДИ'!H49+'[1]Большекулачинский СДИ'!H49+'[1]Кировский ДДИ'!H49+'[1]Исилькульский ДИ'!H49)</f>
        <v>1721</v>
      </c>
      <c r="I49" s="11"/>
      <c r="J49" s="11"/>
      <c r="K49" s="11">
        <f>SUM('[1]Атакский ПНИ'!K49+'[1]Андреевский ПНИ'!K49+'[1]Драгунский ПНИ'!K49+'[1]Омский ПНИ'!K49+'[1]Пушкинский ПНИ'!K49+'[1]Тарский ПНИ'!K49+'[1]Такмыкский ПНИ'!K49+'[1]Марьяновский ПНИ'!K49+'[1]Крутинский ПНИ'!K49+'[1]Екатерининский ПНИ'!K49+'[1]Нежинский ГЦ'!K49+'[1]Куйбышевский ДИ'!K49+'[1]Таврический ДИ'!K49+'[1]Большекулачинский СДИ'!K49+'[1]Кировский ДДИ'!K49+'[1]Исилькульский ДИ'!K49)</f>
        <v>2</v>
      </c>
      <c r="L49" s="11"/>
      <c r="M49" s="11">
        <f>SUM('[1]Атакский ПНИ'!M49+'[1]Андреевский ПНИ'!M49+'[1]Драгунский ПНИ'!M49+'[1]Омский ПНИ'!M49+'[1]Пушкинский ПНИ'!M49+'[1]Тарский ПНИ'!M49+'[1]Такмыкский ПНИ'!M49+'[1]Марьяновский ПНИ'!M49+'[1]Крутинский ПНИ'!M49+'[1]Екатерининский ПНИ'!M49+'[1]Нежинский ГЦ'!M49+'[1]Куйбышевский ДИ'!M49+'[1]Таврический ДИ'!M49+'[1]Большекулачинский СДИ'!M49+'[1]Кировский ДДИ'!M49+'[1]Исилькульский ДИ'!M49)</f>
        <v>131</v>
      </c>
      <c r="N49" s="11">
        <f>SUM('[1]Атакский ПНИ'!N49+'[1]Андреевский ПНИ'!N49+'[1]Драгунский ПНИ'!N49+'[1]Омский ПНИ'!N49+'[1]Пушкинский ПНИ'!N49+'[1]Тарский ПНИ'!N49+'[1]Такмыкский ПНИ'!N49+'[1]Марьяновский ПНИ'!N49+'[1]Крутинский ПНИ'!N49+'[1]Екатерининский ПНИ'!N49+'[1]Нежинский ГЦ'!N49+'[1]Куйбышевский ДИ'!N49+'[1]Таврический ДИ'!N49+'[1]Большекулачинский СДИ'!N49+'[1]Кировский ДДИ'!N49+'[1]Исилькульский ДИ'!N49)</f>
        <v>788</v>
      </c>
      <c r="O49" s="11"/>
      <c r="P49" s="11"/>
      <c r="Q49" s="11">
        <f>SUM('[1]Атакский ПНИ'!Q49+'[1]Андреевский ПНИ'!Q49+'[1]Драгунский ПНИ'!Q49+'[1]Омский ПНИ'!Q49+'[1]Пушкинский ПНИ'!Q49+'[1]Тарский ПНИ'!Q49+'[1]Такмыкский ПНИ'!Q49+'[1]Марьяновский ПНИ'!Q49+'[1]Крутинский ПНИ'!Q49+'[1]Екатерининский ПНИ'!Q49+'[1]Нежинский ГЦ'!Q49+'[1]Куйбышевский ДИ'!Q49+'[1]Таврический ДИ'!Q49+'[1]Большекулачинский СДИ'!Q49+'[1]Кировский ДДИ'!Q49+'[1]Исилькульский ДИ'!Q49)</f>
        <v>9</v>
      </c>
      <c r="R49" s="11"/>
    </row>
    <row r="50" spans="1:18" ht="26.4">
      <c r="A50" s="15" t="s">
        <v>92</v>
      </c>
      <c r="B50" s="39" t="s">
        <v>93</v>
      </c>
      <c r="C50" s="39" t="s">
        <v>54</v>
      </c>
      <c r="D50" s="10">
        <f t="shared" si="0"/>
        <v>1723</v>
      </c>
      <c r="E50" s="11"/>
      <c r="F50" s="11"/>
      <c r="G50" s="11"/>
      <c r="H50" s="11">
        <f>SUM('[1]Атакский ПНИ'!H50+'[1]Андреевский ПНИ'!H50+'[1]Драгунский ПНИ'!H50+'[1]Омский ПНИ'!H50+'[1]Пушкинский ПНИ'!H50+'[1]Тарский ПНИ'!H50+'[1]Такмыкский ПНИ'!H50+'[1]Марьяновский ПНИ'!H50+'[1]Крутинский ПНИ'!H50+'[1]Екатерининский ПНИ'!H50+'[1]Нежинский ГЦ'!H50+'[1]Куйбышевский ДИ'!H50+'[1]Таврический ДИ'!H50+'[1]Большекулачинский СДИ'!H50+'[1]Кировский ДДИ'!H50+'[1]Исилькульский ДИ'!H50)</f>
        <v>1721</v>
      </c>
      <c r="I50" s="11"/>
      <c r="J50" s="11"/>
      <c r="K50" s="11">
        <f>SUM('[1]Атакский ПНИ'!K50+'[1]Андреевский ПНИ'!K50+'[1]Драгунский ПНИ'!K50+'[1]Омский ПНИ'!K50+'[1]Пушкинский ПНИ'!K50+'[1]Тарский ПНИ'!K50+'[1]Такмыкский ПНИ'!K50+'[1]Марьяновский ПНИ'!K50+'[1]Крутинский ПНИ'!K50+'[1]Екатерининский ПНИ'!K50+'[1]Нежинский ГЦ'!K50+'[1]Куйбышевский ДИ'!K50+'[1]Таврический ДИ'!K50+'[1]Большекулачинский СДИ'!K50+'[1]Кировский ДДИ'!K50+'[1]Исилькульский ДИ'!K50)</f>
        <v>2</v>
      </c>
      <c r="L50" s="11"/>
      <c r="M50" s="11">
        <f>SUM('[1]Атакский ПНИ'!M50+'[1]Андреевский ПНИ'!M50+'[1]Драгунский ПНИ'!M50+'[1]Омский ПНИ'!M50+'[1]Пушкинский ПНИ'!M50+'[1]Тарский ПНИ'!M50+'[1]Такмыкский ПНИ'!M50+'[1]Марьяновский ПНИ'!M50+'[1]Крутинский ПНИ'!M50+'[1]Екатерининский ПНИ'!M50+'[1]Нежинский ГЦ'!M50+'[1]Куйбышевский ДИ'!M50+'[1]Таврический ДИ'!M50+'[1]Большекулачинский СДИ'!M50+'[1]Кировский ДДИ'!M50+'[1]Исилькульский ДИ'!M50)</f>
        <v>131</v>
      </c>
      <c r="N50" s="11">
        <f>SUM('[1]Атакский ПНИ'!N50+'[1]Андреевский ПНИ'!N50+'[1]Драгунский ПНИ'!N50+'[1]Омский ПНИ'!N50+'[1]Пушкинский ПНИ'!N50+'[1]Тарский ПНИ'!N50+'[1]Такмыкский ПНИ'!N50+'[1]Марьяновский ПНИ'!N50+'[1]Крутинский ПНИ'!N50+'[1]Екатерининский ПНИ'!N50+'[1]Нежинский ГЦ'!N50+'[1]Куйбышевский ДИ'!N50+'[1]Таврический ДИ'!N50+'[1]Большекулачинский СДИ'!N50+'[1]Кировский ДДИ'!N50+'[1]Исилькульский ДИ'!N50)</f>
        <v>788</v>
      </c>
      <c r="O50" s="11"/>
      <c r="P50" s="11"/>
      <c r="Q50" s="11">
        <f>SUM('[1]Атакский ПНИ'!Q50+'[1]Андреевский ПНИ'!Q50+'[1]Драгунский ПНИ'!Q50+'[1]Омский ПНИ'!Q50+'[1]Пушкинский ПНИ'!Q50+'[1]Тарский ПНИ'!Q50+'[1]Такмыкский ПНИ'!Q50+'[1]Марьяновский ПНИ'!Q50+'[1]Крутинский ПНИ'!Q50+'[1]Екатерининский ПНИ'!Q50+'[1]Нежинский ГЦ'!Q50+'[1]Куйбышевский ДИ'!Q50+'[1]Таврический ДИ'!Q50+'[1]Большекулачинский СДИ'!Q50+'[1]Кировский ДДИ'!Q50+'[1]Исилькульский ДИ'!Q50)</f>
        <v>9</v>
      </c>
      <c r="R50" s="11"/>
    </row>
    <row r="51" spans="1:18" ht="26.4">
      <c r="A51" s="9" t="s">
        <v>94</v>
      </c>
      <c r="B51" s="39" t="s">
        <v>95</v>
      </c>
      <c r="C51" s="39" t="s">
        <v>54</v>
      </c>
      <c r="D51" s="10">
        <f>(E51+H51+J51+K51)</f>
        <v>17</v>
      </c>
      <c r="E51" s="11">
        <f>SUM('[1]Атакский ПНИ'!E51+'[1]Андреевский ПНИ'!E51+'[1]Драгунский ПНИ'!E51+'[1]Омский ПНИ'!E51+'[1]Пушкинский ПНИ'!E51+'[1]Тарский ПНИ'!E51+'[1]Такмыкский ПНИ'!E51+'[1]Марьяновский ПНИ'!E51+'[1]Крутинский ПНИ'!E51+'[1]Екатерининский ПНИ'!E51+'[1]Нежинский ГЦ'!E51+'[1]Куйбышевский ДИ'!E51+'[1]Таврический ДИ'!E51+'[1]Большекулачинский СДИ'!E51+'[1]Кировский ДДИ'!E51+'[1]Исилькульский ДИ'!E51)</f>
        <v>5</v>
      </c>
      <c r="F51" s="11">
        <f>SUM('[1]Атакский ПНИ'!F51+'[1]Андреевский ПНИ'!F51+'[1]Драгунский ПНИ'!F51+'[1]Омский ПНИ'!F51+'[1]Пушкинский ПНИ'!F51+'[1]Тарский ПНИ'!F51+'[1]Такмыкский ПНИ'!F51+'[1]Марьяновский ПНИ'!F51+'[1]Крутинский ПНИ'!F51+'[1]Екатерининский ПНИ'!F51+'[1]Нежинский ГЦ'!F51+'[1]Куйбышевский ДИ'!F51+'[1]Таврический ДИ'!F51+'[1]Большекулачинский СДИ'!F51+'[1]Кировский ДДИ'!F51+'[1]Исилькульский ДИ'!F51)</f>
        <v>1</v>
      </c>
      <c r="G51" s="11"/>
      <c r="H51" s="11">
        <f>SUM('[1]Атакский ПНИ'!H51+'[1]Андреевский ПНИ'!H51+'[1]Драгунский ПНИ'!H51+'[1]Омский ПНИ'!H51+'[1]Пушкинский ПНИ'!H51+'[1]Тарский ПНИ'!H51+'[1]Такмыкский ПНИ'!H51+'[1]Марьяновский ПНИ'!H51+'[1]Крутинский ПНИ'!H51+'[1]Екатерининский ПНИ'!H51+'[1]Нежинский ГЦ'!H51+'[1]Куйбышевский ДИ'!H51+'[1]Таврический ДИ'!H51+'[1]Большекулачинский СДИ'!H51+'[1]Кировский ДДИ'!H51+'[1]Исилькульский ДИ'!H51)</f>
        <v>6</v>
      </c>
      <c r="I51" s="11" t="s">
        <v>51</v>
      </c>
      <c r="J51" s="11"/>
      <c r="K51" s="11">
        <f>SUM('[1]Атакский ПНИ'!K51+'[1]Андреевский ПНИ'!K51+'[1]Драгунский ПНИ'!K51+'[1]Омский ПНИ'!K51+'[1]Пушкинский ПНИ'!K51+'[1]Тарский ПНИ'!K51+'[1]Такмыкский ПНИ'!K51+'[1]Марьяновский ПНИ'!K51+'[1]Крутинский ПНИ'!K51+'[1]Екатерининский ПНИ'!K51+'[1]Нежинский ГЦ'!K51+'[1]Куйбышевский ДИ'!K51+'[1]Таврический ДИ'!K51+'[1]Большекулачинский СДИ'!K51+'[1]Кировский ДДИ'!K51+'[1]Исилькульский ДИ'!K51)</f>
        <v>6</v>
      </c>
      <c r="L51" s="11"/>
      <c r="M51" s="11" t="s">
        <v>89</v>
      </c>
      <c r="N51" s="11">
        <f>SUM('[1]Атакский ПНИ'!N51+'[1]Андреевский ПНИ'!N51+'[1]Драгунский ПНИ'!N51+'[1]Омский ПНИ'!N51+'[1]Пушкинский ПНИ'!N51+'[1]Тарский ПНИ'!N51+'[1]Такмыкский ПНИ'!N51+'[1]Марьяновский ПНИ'!N51+'[1]Крутинский ПНИ'!N51+'[1]Екатерининский ПНИ'!N51+'[1]Нежинский ГЦ'!N51+'[1]Куйбышевский ДИ'!N51+'[1]Таврический ДИ'!N51+'[1]Большекулачинский СДИ'!N51+'[1]Кировский ДДИ'!N51+'[1]Исилькульский ДИ'!N51)</f>
        <v>7</v>
      </c>
      <c r="O51" s="11"/>
      <c r="P51" s="11"/>
      <c r="Q51" s="11" t="s">
        <v>51</v>
      </c>
      <c r="R51" s="11" t="s">
        <v>51</v>
      </c>
    </row>
    <row r="52" spans="1:18" ht="39.6">
      <c r="A52" s="9" t="s">
        <v>96</v>
      </c>
      <c r="B52" s="39" t="s">
        <v>97</v>
      </c>
      <c r="C52" s="39" t="s">
        <v>54</v>
      </c>
      <c r="D52" s="10">
        <f t="shared" si="0"/>
        <v>946</v>
      </c>
      <c r="E52" s="11">
        <f>SUM('[1]Атакский ПНИ'!E52+'[1]Андреевский ПНИ'!E52+'[1]Драгунский ПНИ'!E52+'[1]Омский ПНИ'!E52+'[1]Пушкинский ПНИ'!E52+'[1]Тарский ПНИ'!E52+'[1]Такмыкский ПНИ'!E52+'[1]Марьяновский ПНИ'!E52+'[1]Крутинский ПНИ'!E52+'[1]Екатерининский ПНИ'!E52+'[1]Нежинский ГЦ'!E52+'[1]Куйбышевский ДИ'!E52+'[1]Таврический ДИ'!E52+'[1]Большекулачинский СДИ'!E52+'[1]Кировский ДДИ'!E52+'[1]Исилькульский ДИ'!E52)</f>
        <v>369</v>
      </c>
      <c r="F52" s="11">
        <f>SUM('[1]Атакский ПНИ'!F52+'[1]Андреевский ПНИ'!F52+'[1]Драгунский ПНИ'!F52+'[1]Омский ПНИ'!F52+'[1]Пушкинский ПНИ'!F52+'[1]Тарский ПНИ'!F52+'[1]Такмыкский ПНИ'!F52+'[1]Марьяновский ПНИ'!F52+'[1]Крутинский ПНИ'!F52+'[1]Екатерининский ПНИ'!F52+'[1]Нежинский ГЦ'!F52+'[1]Куйбышевский ДИ'!F52+'[1]Таврический ДИ'!F52+'[1]Большекулачинский СДИ'!F52+'[1]Кировский ДДИ'!F52+'[1]Исилькульский ДИ'!F52)</f>
        <v>22</v>
      </c>
      <c r="G52" s="11"/>
      <c r="H52" s="11">
        <f>SUM('[1]Атакский ПНИ'!H52+'[1]Андреевский ПНИ'!H52+'[1]Драгунский ПНИ'!H52+'[1]Омский ПНИ'!H52+'[1]Пушкинский ПНИ'!H52+'[1]Тарский ПНИ'!H52+'[1]Такмыкский ПНИ'!H52+'[1]Марьяновский ПНИ'!H52+'[1]Крутинский ПНИ'!H52+'[1]Екатерининский ПНИ'!H52+'[1]Нежинский ГЦ'!H52+'[1]Куйбышевский ДИ'!H52+'[1]Таврический ДИ'!H52+'[1]Большекулачинский СДИ'!H52+'[1]Кировский ДДИ'!H52+'[1]Исилькульский ДИ'!H52)</f>
        <v>394</v>
      </c>
      <c r="I52" s="11"/>
      <c r="J52" s="11"/>
      <c r="K52" s="11">
        <f>SUM('[1]Атакский ПНИ'!K52+'[1]Андреевский ПНИ'!K52+'[1]Драгунский ПНИ'!K52+'[1]Омский ПНИ'!K52+'[1]Пушкинский ПНИ'!K52+'[1]Тарский ПНИ'!K52+'[1]Такмыкский ПНИ'!K52+'[1]Марьяновский ПНИ'!K52+'[1]Крутинский ПНИ'!K52+'[1]Екатерининский ПНИ'!K52+'[1]Нежинский ГЦ'!K52+'[1]Куйбышевский ДИ'!K52+'[1]Таврический ДИ'!K52+'[1]Большекулачинский СДИ'!K52+'[1]Кировский ДДИ'!K52+'[1]Исилькульский ДИ'!K52)</f>
        <v>183</v>
      </c>
      <c r="L52" s="11"/>
      <c r="M52" s="11">
        <f>SUM('[1]Атакский ПНИ'!M52+'[1]Андреевский ПНИ'!M52+'[1]Драгунский ПНИ'!M52+'[1]Омский ПНИ'!M52+'[1]Пушкинский ПНИ'!M52+'[1]Тарский ПНИ'!M52+'[1]Такмыкский ПНИ'!M52+'[1]Марьяновский ПНИ'!M52+'[1]Крутинский ПНИ'!M52+'[1]Екатерининский ПНИ'!M52+'[1]Нежинский ГЦ'!M52+'[1]Куйбышевский ДИ'!M52+'[1]Таврический ДИ'!M52+'[1]Большекулачинский СДИ'!M52+'[1]Кировский ДДИ'!M52+'[1]Исилькульский ДИ'!M52)</f>
        <v>40</v>
      </c>
      <c r="N52" s="11">
        <f>SUM('[1]Атакский ПНИ'!N52+'[1]Андреевский ПНИ'!N52+'[1]Драгунский ПНИ'!N52+'[1]Омский ПНИ'!N52+'[1]Пушкинский ПНИ'!N52+'[1]Тарский ПНИ'!N52+'[1]Такмыкский ПНИ'!N52+'[1]Марьяновский ПНИ'!N52+'[1]Крутинский ПНИ'!N52+'[1]Екатерининский ПНИ'!N52+'[1]Нежинский ГЦ'!N52+'[1]Куйбышевский ДИ'!N52+'[1]Таврический ДИ'!N52+'[1]Большекулачинский СДИ'!N52+'[1]Кировский ДДИ'!N52+'[1]Исилькульский ДИ'!N52)</f>
        <v>639</v>
      </c>
      <c r="O52" s="11"/>
      <c r="P52" s="11"/>
      <c r="Q52" s="11">
        <f>SUM('[1]Атакский ПНИ'!Q52+'[1]Андреевский ПНИ'!Q52+'[1]Драгунский ПНИ'!Q52+'[1]Омский ПНИ'!Q52+'[1]Пушкинский ПНИ'!Q52+'[1]Тарский ПНИ'!Q52+'[1]Такмыкский ПНИ'!Q52+'[1]Марьяновский ПНИ'!Q52+'[1]Крутинский ПНИ'!Q52+'[1]Екатерининский ПНИ'!Q52+'[1]Нежинский ГЦ'!Q52+'[1]Куйбышевский ДИ'!Q52+'[1]Таврический ДИ'!Q52+'[1]Большекулачинский СДИ'!Q52+'[1]Кировский ДДИ'!Q52+'[1]Исилькульский ДИ'!Q52)</f>
        <v>21</v>
      </c>
      <c r="R52" s="11"/>
    </row>
    <row r="53" spans="1:18" ht="39.6">
      <c r="A53" s="9" t="s">
        <v>98</v>
      </c>
      <c r="B53" s="39">
        <v>37</v>
      </c>
      <c r="C53" s="39" t="s">
        <v>54</v>
      </c>
      <c r="D53" s="10">
        <f t="shared" si="0"/>
        <v>37</v>
      </c>
      <c r="E53" s="11">
        <f>SUM('[1]Атакский ПНИ'!E53+'[1]Андреевский ПНИ'!E53+'[1]Драгунский ПНИ'!E53+'[1]Омский ПНИ'!E53+'[1]Пушкинский ПНИ'!E53+'[1]Тарский ПНИ'!E53+'[1]Такмыкский ПНИ'!E53+'[1]Марьяновский ПНИ'!E53+'[1]Крутинский ПНИ'!E53+'[1]Екатерининский ПНИ'!E53+'[1]Нежинский ГЦ'!E53+'[1]Куйбышевский ДИ'!E53+'[1]Таврический ДИ'!E53+'[1]Большекулачинский СДИ'!E53+'[1]Кировский ДДИ'!E53+'[1]Исилькульский ДИ'!E53)</f>
        <v>33</v>
      </c>
      <c r="F53" s="11">
        <f>SUM('[1]Атакский ПНИ'!F53+'[1]Андреевский ПНИ'!F53+'[1]Драгунский ПНИ'!F53+'[1]Омский ПНИ'!F53+'[1]Пушкинский ПНИ'!F53+'[1]Тарский ПНИ'!F53+'[1]Такмыкский ПНИ'!F53+'[1]Марьяновский ПНИ'!F53+'[1]Крутинский ПНИ'!F53+'[1]Екатерининский ПНИ'!F53+'[1]Нежинский ГЦ'!F53+'[1]Куйбышевский ДИ'!F53+'[1]Таврический ДИ'!F53+'[1]Большекулачинский СДИ'!F53+'[1]Кировский ДДИ'!F53+'[1]Исилькульский ДИ'!F53)</f>
        <v>9</v>
      </c>
      <c r="G53" s="11"/>
      <c r="H53" s="11">
        <f>SUM('[1]Атакский ПНИ'!H53+'[1]Андреевский ПНИ'!H53+'[1]Драгунский ПНИ'!H53+'[1]Омский ПНИ'!H53+'[1]Пушкинский ПНИ'!H53+'[1]Тарский ПНИ'!H53+'[1]Такмыкский ПНИ'!H53+'[1]Марьяновский ПНИ'!H53+'[1]Крутинский ПНИ'!H53+'[1]Екатерининский ПНИ'!H53+'[1]Нежинский ГЦ'!H53+'[1]Куйбышевский ДИ'!H53+'[1]Таврический ДИ'!H53+'[1]Большекулачинский СДИ'!H53+'[1]Кировский ДДИ'!H53+'[1]Исилькульский ДИ'!H53)</f>
        <v>4</v>
      </c>
      <c r="I53" s="11"/>
      <c r="J53" s="11"/>
      <c r="K53" s="11"/>
      <c r="L53" s="11"/>
      <c r="M53" s="11"/>
      <c r="N53" s="11">
        <f>SUM('[1]Атакский ПНИ'!N53+'[1]Андреевский ПНИ'!N53+'[1]Драгунский ПНИ'!N53+'[1]Омский ПНИ'!N53+'[1]Пушкинский ПНИ'!N53+'[1]Тарский ПНИ'!N53+'[1]Такмыкский ПНИ'!N53+'[1]Марьяновский ПНИ'!N53+'[1]Крутинский ПНИ'!N53+'[1]Екатерининский ПНИ'!N53+'[1]Нежинский ГЦ'!N53+'[1]Куйбышевский ДИ'!N53+'[1]Таврический ДИ'!N53+'[1]Большекулачинский СДИ'!N53+'[1]Кировский ДДИ'!N53+'[1]Исилькульский ДИ'!N53)</f>
        <v>28</v>
      </c>
      <c r="O53" s="11"/>
      <c r="P53" s="11"/>
      <c r="Q53" s="11"/>
      <c r="R53" s="11"/>
    </row>
    <row r="54" spans="1:18">
      <c r="A54" s="9" t="s">
        <v>99</v>
      </c>
      <c r="B54" s="39" t="s">
        <v>100</v>
      </c>
      <c r="C54" s="39" t="s">
        <v>54</v>
      </c>
      <c r="D54" s="10">
        <f t="shared" si="0"/>
        <v>1</v>
      </c>
      <c r="E54" s="11">
        <f>SUM('[1]Атакский ПНИ'!E54+'[1]Андреевский ПНИ'!E54+'[1]Драгунский ПНИ'!E54+'[1]Омский ПНИ'!E54+'[1]Пушкинский ПНИ'!E54+'[1]Тарский ПНИ'!E54+'[1]Такмыкский ПНИ'!E54+'[1]Марьяновский ПНИ'!E54+'[1]Крутинский ПНИ'!E54+'[1]Екатерининский ПНИ'!E54+'[1]Нежинский ГЦ'!E54+'[1]Куйбышевский ДИ'!E54+'[1]Таврический ДИ'!E54+'[1]Большекулачинский СДИ'!E54+'[1]Кировский ДДИ'!E54+'[1]Исилькульский ДИ'!E54)</f>
        <v>1</v>
      </c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</row>
    <row r="55" spans="1:18">
      <c r="A55" s="9" t="s">
        <v>101</v>
      </c>
      <c r="B55" s="39" t="s">
        <v>102</v>
      </c>
      <c r="C55" s="39" t="s">
        <v>54</v>
      </c>
      <c r="D55" s="10">
        <f t="shared" si="0"/>
        <v>833</v>
      </c>
      <c r="E55" s="10">
        <f>E56+E57+E58+E60+E61+E62+E63</f>
        <v>235</v>
      </c>
      <c r="F55" s="10">
        <f t="shared" ref="F55:O55" si="5">F56+F57+F58+F60+F61+F62+F63</f>
        <v>31</v>
      </c>
      <c r="G55" s="10">
        <f t="shared" si="5"/>
        <v>0</v>
      </c>
      <c r="H55" s="10">
        <f t="shared" si="5"/>
        <v>394</v>
      </c>
      <c r="I55" s="10">
        <f>I56+I57+I58+I59+I60+I61+I62+I63</f>
        <v>0</v>
      </c>
      <c r="J55" s="10">
        <f t="shared" si="5"/>
        <v>0</v>
      </c>
      <c r="K55" s="10">
        <f t="shared" si="5"/>
        <v>204</v>
      </c>
      <c r="L55" s="10">
        <f t="shared" si="5"/>
        <v>0</v>
      </c>
      <c r="M55" s="10">
        <f>M56+M57+M58+M59+M60+M61+M62+M63</f>
        <v>11</v>
      </c>
      <c r="N55" s="10">
        <f t="shared" si="5"/>
        <v>650</v>
      </c>
      <c r="O55" s="10">
        <f t="shared" si="5"/>
        <v>0</v>
      </c>
      <c r="P55" s="10">
        <f>P56+P57+P58+P59+P60+P61+P62+P63</f>
        <v>0</v>
      </c>
      <c r="Q55" s="10">
        <f>Q56+Q57+Q58+Q59+Q60+Q61+Q62+Q63</f>
        <v>37</v>
      </c>
      <c r="R55" s="10">
        <f>R56+R57+R58+R59+R60+R61+R62+R63</f>
        <v>0</v>
      </c>
    </row>
    <row r="56" spans="1:18" ht="26.4">
      <c r="A56" s="9" t="s">
        <v>103</v>
      </c>
      <c r="B56" s="39">
        <v>40</v>
      </c>
      <c r="C56" s="39" t="s">
        <v>54</v>
      </c>
      <c r="D56" s="10">
        <f t="shared" si="0"/>
        <v>519</v>
      </c>
      <c r="E56" s="11">
        <f>SUM('[1]Атакский ПНИ'!E56+'[1]Андреевский ПНИ'!E56+'[1]Драгунский ПНИ'!E56+'[1]Омский ПНИ'!E56+'[1]Пушкинский ПНИ'!E56+'[1]Тарский ПНИ'!E56+'[1]Такмыкский ПНИ'!E56+'[1]Марьяновский ПНИ'!E56+'[1]Крутинский ПНИ'!E56+'[1]Екатерининский ПНИ'!E56+'[1]Нежинский ГЦ'!E56+'[1]Куйбышевский ДИ'!E56+'[1]Таврический ДИ'!E56+'[1]Большекулачинский СДИ'!E56+'[1]Кировский ДДИ'!E56+'[1]Исилькульский ДИ'!E56)</f>
        <v>133</v>
      </c>
      <c r="F56" s="11">
        <f>SUM('[1]Атакский ПНИ'!F56+'[1]Андреевский ПНИ'!F56+'[1]Драгунский ПНИ'!F56+'[1]Омский ПНИ'!F56+'[1]Пушкинский ПНИ'!F56+'[1]Тарский ПНИ'!F56+'[1]Такмыкский ПНИ'!F56+'[1]Марьяновский ПНИ'!F56+'[1]Крутинский ПНИ'!F56+'[1]Екатерининский ПНИ'!F56+'[1]Нежинский ГЦ'!F56+'[1]Куйбышевский ДИ'!F56+'[1]Таврический ДИ'!F56+'[1]Большекулачинский СДИ'!F56+'[1]Кировский ДДИ'!F56+'[1]Исилькульский ДИ'!F56)</f>
        <v>23</v>
      </c>
      <c r="G56" s="11"/>
      <c r="H56" s="11">
        <f>SUM('[1]Атакский ПНИ'!H56+'[1]Андреевский ПНИ'!H56+'[1]Драгунский ПНИ'!H56+'[1]Омский ПНИ'!H56+'[1]Пушкинский ПНИ'!H56+'[1]Тарский ПНИ'!H56+'[1]Такмыкский ПНИ'!H56+'[1]Марьяновский ПНИ'!H56+'[1]Крутинский ПНИ'!H56+'[1]Екатерининский ПНИ'!H56+'[1]Нежинский ГЦ'!H56+'[1]Куйбышевский ДИ'!H56+'[1]Таврический ДИ'!H56+'[1]Большекулачинский СДИ'!H56+'[1]Кировский ДДИ'!H56+'[1]Исилькульский ДИ'!H56)</f>
        <v>254</v>
      </c>
      <c r="I56" s="11"/>
      <c r="J56" s="11"/>
      <c r="K56" s="11">
        <f>SUM('[1]Атакский ПНИ'!K56+'[1]Андреевский ПНИ'!K56+'[1]Драгунский ПНИ'!K56+'[1]Омский ПНИ'!K56+'[1]Пушкинский ПНИ'!K56+'[1]Тарский ПНИ'!K56+'[1]Такмыкский ПНИ'!K56+'[1]Марьяновский ПНИ'!K56+'[1]Крутинский ПНИ'!K56+'[1]Екатерининский ПНИ'!K56+'[1]Нежинский ГЦ'!K56+'[1]Куйбышевский ДИ'!K56+'[1]Таврический ДИ'!K56+'[1]Большекулачинский СДИ'!K56+'[1]Кировский ДДИ'!K56+'[1]Исилькульский ДИ'!K56)</f>
        <v>132</v>
      </c>
      <c r="L56" s="11"/>
      <c r="M56" s="11"/>
      <c r="N56" s="11">
        <f>SUM('[1]Атакский ПНИ'!N56+'[1]Андреевский ПНИ'!N56+'[1]Драгунский ПНИ'!N56+'[1]Омский ПНИ'!N56+'[1]Пушкинский ПНИ'!N56+'[1]Тарский ПНИ'!N56+'[1]Такмыкский ПНИ'!N56+'[1]Марьяновский ПНИ'!N56+'[1]Крутинский ПНИ'!N56+'[1]Екатерининский ПНИ'!N56+'[1]Нежинский ГЦ'!N56+'[1]Куйбышевский ДИ'!N56+'[1]Таврический ДИ'!N56+'[1]Большекулачинский СДИ'!N56+'[1]Кировский ДДИ'!N56+'[1]Исилькульский ДИ'!N56)</f>
        <v>474</v>
      </c>
      <c r="O56" s="11"/>
      <c r="P56" s="11"/>
      <c r="Q56" s="11">
        <f>SUM('[1]Атакский ПНИ'!Q56+'[1]Андреевский ПНИ'!Q56+'[1]Драгунский ПНИ'!Q56+'[1]Омский ПНИ'!Q56+'[1]Пушкинский ПНИ'!Q56+'[1]Тарский ПНИ'!Q56+'[1]Такмыкский ПНИ'!Q56+'[1]Марьяновский ПНИ'!Q56+'[1]Крутинский ПНИ'!Q56+'[1]Екатерининский ПНИ'!Q56+'[1]Нежинский ГЦ'!Q56+'[1]Куйбышевский ДИ'!Q56+'[1]Таврический ДИ'!Q56+'[1]Большекулачинский СДИ'!Q56+'[1]Кировский ДДИ'!Q56+'[1]Исилькульский ДИ'!Q56)</f>
        <v>2</v>
      </c>
      <c r="R56" s="11"/>
    </row>
    <row r="57" spans="1:18">
      <c r="A57" s="9" t="s">
        <v>104</v>
      </c>
      <c r="B57" s="39" t="s">
        <v>105</v>
      </c>
      <c r="C57" s="39" t="s">
        <v>54</v>
      </c>
      <c r="D57" s="10">
        <f t="shared" si="0"/>
        <v>1</v>
      </c>
      <c r="E57" s="11">
        <f>SUM('[1]Атакский ПНИ'!E57+'[1]Андреевский ПНИ'!E57+'[1]Драгунский ПНИ'!E57+'[1]Омский ПНИ'!E57+'[1]Пушкинский ПНИ'!E57+'[1]Тарский ПНИ'!E57+'[1]Такмыкский ПНИ'!E57+'[1]Марьяновский ПНИ'!E57+'[1]Крутинский ПНИ'!E57+'[1]Екатерининский ПНИ'!E57+'[1]Нежинский ГЦ'!E57+'[1]Куйбышевский ДИ'!E57+'[1]Таврический ДИ'!E57+'[1]Большекулачинский СДИ'!E57+'[1]Кировский ДДИ'!E57+'[1]Исилькульский ДИ'!E57)</f>
        <v>1</v>
      </c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</row>
    <row r="58" spans="1:18" ht="26.4">
      <c r="A58" s="9" t="s">
        <v>106</v>
      </c>
      <c r="B58" s="39" t="s">
        <v>107</v>
      </c>
      <c r="C58" s="39" t="s">
        <v>54</v>
      </c>
      <c r="D58" s="10">
        <f t="shared" si="0"/>
        <v>247</v>
      </c>
      <c r="E58" s="11">
        <f>SUM('[1]Атакский ПНИ'!E58+'[1]Андреевский ПНИ'!E58+'[1]Драгунский ПНИ'!E58+'[1]Омский ПНИ'!E58+'[1]Пушкинский ПНИ'!E58+'[1]Тарский ПНИ'!E58+'[1]Такмыкский ПНИ'!E58+'[1]Марьяновский ПНИ'!E58+'[1]Крутинский ПНИ'!E58+'[1]Екатерининский ПНИ'!E58+'[1]Нежинский ГЦ'!E58+'[1]Куйбышевский ДИ'!E58+'[1]Таврический ДИ'!E58+'[1]Большекулачинский СДИ'!E58+'[1]Кировский ДДИ'!E58+'[1]Исилькульский ДИ'!E58)</f>
        <v>83</v>
      </c>
      <c r="F58" s="11">
        <f>SUM('[1]Атакский ПНИ'!F58+'[1]Андреевский ПНИ'!F58+'[1]Драгунский ПНИ'!F58+'[1]Омский ПНИ'!F58+'[1]Пушкинский ПНИ'!F58+'[1]Тарский ПНИ'!F58+'[1]Такмыкский ПНИ'!F58+'[1]Марьяновский ПНИ'!F58+'[1]Крутинский ПНИ'!F58+'[1]Екатерининский ПНИ'!F58+'[1]Нежинский ГЦ'!F58+'[1]Куйбышевский ДИ'!F58+'[1]Таврический ДИ'!F58+'[1]Большекулачинский СДИ'!F58+'[1]Кировский ДДИ'!F58+'[1]Исилькульский ДИ'!F58)</f>
        <v>4</v>
      </c>
      <c r="G58" s="11"/>
      <c r="H58" s="11">
        <f>SUM('[1]Атакский ПНИ'!H58+'[1]Андреевский ПНИ'!H58+'[1]Драгунский ПНИ'!H58+'[1]Омский ПНИ'!H58+'[1]Пушкинский ПНИ'!H58+'[1]Тарский ПНИ'!H58+'[1]Такмыкский ПНИ'!H58+'[1]Марьяновский ПНИ'!H58+'[1]Крутинский ПНИ'!H58+'[1]Екатерининский ПНИ'!H58+'[1]Нежинский ГЦ'!H58+'[1]Куйбышевский ДИ'!H58+'[1]Таврический ДИ'!H58+'[1]Большекулачинский СДИ'!H58+'[1]Кировский ДДИ'!H58+'[1]Исилькульский ДИ'!H58)</f>
        <v>118</v>
      </c>
      <c r="I58" s="11"/>
      <c r="J58" s="11"/>
      <c r="K58" s="11">
        <f>SUM('[1]Атакский ПНИ'!K58+'[1]Андреевский ПНИ'!K58+'[1]Драгунский ПНИ'!K58+'[1]Омский ПНИ'!K58+'[1]Пушкинский ПНИ'!K58+'[1]Тарский ПНИ'!K58+'[1]Такмыкский ПНИ'!K58+'[1]Марьяновский ПНИ'!K58+'[1]Крутинский ПНИ'!K58+'[1]Екатерининский ПНИ'!K58+'[1]Нежинский ГЦ'!K58+'[1]Куйбышевский ДИ'!K58+'[1]Таврический ДИ'!K58+'[1]Большекулачинский СДИ'!K58+'[1]Кировский ДДИ'!K58+'[1]Исилькульский ДИ'!K58)</f>
        <v>46</v>
      </c>
      <c r="L58" s="11"/>
      <c r="M58" s="11">
        <f>SUM('[1]Атакский ПНИ'!M58+'[1]Андреевский ПНИ'!M58+'[1]Драгунский ПНИ'!M58+'[1]Омский ПНИ'!M58+'[1]Пушкинский ПНИ'!M58+'[1]Тарский ПНИ'!M58+'[1]Такмыкский ПНИ'!M58+'[1]Марьяновский ПНИ'!M58+'[1]Крутинский ПНИ'!M58+'[1]Екатерининский ПНИ'!M58+'[1]Нежинский ГЦ'!M58+'[1]Куйбышевский ДИ'!M58+'[1]Таврический ДИ'!M58+'[1]Большекулачинский СДИ'!M58+'[1]Кировский ДДИ'!M58+'[1]Исилькульский ДИ'!M58)</f>
        <v>5</v>
      </c>
      <c r="N58" s="11">
        <f>SUM('[1]Атакский ПНИ'!N58+'[1]Андреевский ПНИ'!N58+'[1]Драгунский ПНИ'!N58+'[1]Омский ПНИ'!N58+'[1]Пушкинский ПНИ'!N58+'[1]Тарский ПНИ'!N58+'[1]Такмыкский ПНИ'!N58+'[1]Марьяновский ПНИ'!N58+'[1]Крутинский ПНИ'!N58+'[1]Екатерининский ПНИ'!N58+'[1]Нежинский ГЦ'!N58+'[1]Куйбышевский ДИ'!N58+'[1]Таврический ДИ'!N58+'[1]Большекулачинский СДИ'!N58+'[1]Кировский ДДИ'!N58+'[1]Исилькульский ДИ'!N58)</f>
        <v>140</v>
      </c>
      <c r="O58" s="11"/>
      <c r="P58" s="11"/>
      <c r="Q58" s="11"/>
      <c r="R58" s="11"/>
    </row>
    <row r="59" spans="1:18">
      <c r="A59" s="9" t="s">
        <v>108</v>
      </c>
      <c r="B59" s="39" t="s">
        <v>109</v>
      </c>
      <c r="C59" s="39" t="s">
        <v>54</v>
      </c>
      <c r="D59" s="10">
        <f>I59</f>
        <v>0</v>
      </c>
      <c r="E59" s="11" t="s">
        <v>51</v>
      </c>
      <c r="F59" s="11" t="s">
        <v>51</v>
      </c>
      <c r="G59" s="11" t="s">
        <v>51</v>
      </c>
      <c r="H59" s="11" t="s">
        <v>51</v>
      </c>
      <c r="I59" s="11"/>
      <c r="J59" s="11" t="s">
        <v>51</v>
      </c>
      <c r="K59" s="11" t="s">
        <v>51</v>
      </c>
      <c r="L59" s="11" t="s">
        <v>51</v>
      </c>
      <c r="M59" s="11"/>
      <c r="N59" s="11" t="s">
        <v>51</v>
      </c>
      <c r="O59" s="11" t="s">
        <v>51</v>
      </c>
      <c r="P59" s="11"/>
      <c r="Q59" s="11"/>
      <c r="R59" s="11"/>
    </row>
    <row r="60" spans="1:18" ht="26.4">
      <c r="A60" s="9" t="s">
        <v>110</v>
      </c>
      <c r="B60" s="39" t="s">
        <v>111</v>
      </c>
      <c r="C60" s="39" t="s">
        <v>54</v>
      </c>
      <c r="D60" s="10">
        <f t="shared" si="0"/>
        <v>0</v>
      </c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>
        <f>SUM('[1]Атакский ПНИ'!Q60+'[1]Андреевский ПНИ'!Q60+'[1]Драгунский ПНИ'!Q60+'[1]Омский ПНИ'!Q60+'[1]Пушкинский ПНИ'!Q60+'[1]Тарский ПНИ'!Q60+'[1]Такмыкский ПНИ'!Q60+'[1]Марьяновский ПНИ'!Q60+'[1]Крутинский ПНИ'!Q60+'[1]Екатерининский ПНИ'!Q60+'[1]Нежинский ГЦ'!Q60+'[1]Куйбышевский ДИ'!Q60+'[1]Таврический ДИ'!Q60+'[1]Большекулачинский СДИ'!Q60+'[1]Кировский ДДИ'!Q60+'[1]Исилькульский ДИ'!Q60)</f>
        <v>29</v>
      </c>
      <c r="R60" s="11"/>
    </row>
    <row r="61" spans="1:18">
      <c r="A61" s="9" t="s">
        <v>112</v>
      </c>
      <c r="B61" s="39" t="s">
        <v>113</v>
      </c>
      <c r="C61" s="39" t="s">
        <v>54</v>
      </c>
      <c r="D61" s="10">
        <f t="shared" si="0"/>
        <v>65</v>
      </c>
      <c r="E61" s="11">
        <f>SUM('[1]Атакский ПНИ'!E61+'[1]Андреевский ПНИ'!E61+'[1]Драгунский ПНИ'!E61+'[1]Омский ПНИ'!E61+'[1]Пушкинский ПНИ'!E61+'[1]Тарский ПНИ'!E61+'[1]Такмыкский ПНИ'!E61+'[1]Марьяновский ПНИ'!E61+'[1]Крутинский ПНИ'!E61+'[1]Екатерининский ПНИ'!E61+'[1]Нежинский ГЦ'!E61+'[1]Куйбышевский ДИ'!E61+'[1]Таврический ДИ'!E61+'[1]Большекулачинский СДИ'!E61+'[1]Кировский ДДИ'!E61+'[1]Исилькульский ДИ'!E61)</f>
        <v>17</v>
      </c>
      <c r="F61" s="11">
        <f>SUM('[1]Атакский ПНИ'!F61+'[1]Андреевский ПНИ'!F61+'[1]Драгунский ПНИ'!F61+'[1]Омский ПНИ'!F61+'[1]Пушкинский ПНИ'!F61+'[1]Тарский ПНИ'!F61+'[1]Такмыкский ПНИ'!F61+'[1]Марьяновский ПНИ'!F61+'[1]Крутинский ПНИ'!F61+'[1]Екатерининский ПНИ'!F61+'[1]Нежинский ГЦ'!F61+'[1]Куйбышевский ДИ'!F61+'[1]Таврический ДИ'!F61+'[1]Большекулачинский СДИ'!F61+'[1]Кировский ДДИ'!F61+'[1]Исилькульский ДИ'!F61)</f>
        <v>3</v>
      </c>
      <c r="G61" s="11"/>
      <c r="H61" s="11">
        <f>SUM('[1]Атакский ПНИ'!H61+'[1]Андреевский ПНИ'!H61+'[1]Драгунский ПНИ'!H61+'[1]Омский ПНИ'!H61+'[1]Пушкинский ПНИ'!H61+'[1]Тарский ПНИ'!H61+'[1]Такмыкский ПНИ'!H61+'[1]Марьяновский ПНИ'!H61+'[1]Крутинский ПНИ'!H61+'[1]Екатерининский ПНИ'!H61+'[1]Нежинский ГЦ'!H61+'[1]Куйбышевский ДИ'!H61+'[1]Таврический ДИ'!H61+'[1]Большекулачинский СДИ'!H61+'[1]Кировский ДДИ'!H61+'[1]Исилькульский ДИ'!H61)</f>
        <v>22</v>
      </c>
      <c r="I61" s="11"/>
      <c r="J61" s="11"/>
      <c r="K61" s="11">
        <f>SUM('[1]Атакский ПНИ'!K61+'[1]Андреевский ПНИ'!K61+'[1]Драгунский ПНИ'!K61+'[1]Омский ПНИ'!K61+'[1]Пушкинский ПНИ'!K61+'[1]Тарский ПНИ'!K61+'[1]Такмыкский ПНИ'!K61+'[1]Марьяновский ПНИ'!K61+'[1]Крутинский ПНИ'!K61+'[1]Екатерининский ПНИ'!K61+'[1]Нежинский ГЦ'!K61+'[1]Куйбышевский ДИ'!K61+'[1]Таврический ДИ'!K61+'[1]Большекулачинский СДИ'!K61+'[1]Кировский ДДИ'!K61+'[1]Исилькульский ДИ'!K61)</f>
        <v>26</v>
      </c>
      <c r="L61" s="11"/>
      <c r="M61" s="11">
        <f>SUM('[1]Атакский ПНИ'!M61+'[1]Андреевский ПНИ'!M61+'[1]Драгунский ПНИ'!M61+'[1]Омский ПНИ'!M61+'[1]Пушкинский ПНИ'!M61+'[1]Тарский ПНИ'!M61+'[1]Такмыкский ПНИ'!M61+'[1]Марьяновский ПНИ'!M61+'[1]Крутинский ПНИ'!M61+'[1]Екатерининский ПНИ'!M61+'[1]Нежинский ГЦ'!M61+'[1]Куйбышевский ДИ'!M61+'[1]Таврический ДИ'!M61+'[1]Большекулачинский СДИ'!M61+'[1]Кировский ДДИ'!M61+'[1]Исилькульский ДИ'!M61)</f>
        <v>6</v>
      </c>
      <c r="N61" s="11">
        <f>SUM('[1]Атакский ПНИ'!N61+'[1]Андреевский ПНИ'!N61+'[1]Драгунский ПНИ'!N61+'[1]Омский ПНИ'!N61+'[1]Пушкинский ПНИ'!N61+'[1]Тарский ПНИ'!N61+'[1]Такмыкский ПНИ'!N61+'[1]Марьяновский ПНИ'!N61+'[1]Крутинский ПНИ'!N61+'[1]Екатерининский ПНИ'!N61+'[1]Нежинский ГЦ'!N61+'[1]Куйбышевский ДИ'!N61+'[1]Таврический ДИ'!N61+'[1]Большекулачинский СДИ'!N61+'[1]Кировский ДДИ'!N61+'[1]Исилькульский ДИ'!N61)</f>
        <v>36</v>
      </c>
      <c r="O61" s="11"/>
      <c r="P61" s="11"/>
      <c r="Q61" s="11">
        <f>SUM('[1]Атакский ПНИ'!Q61+'[1]Андреевский ПНИ'!Q61+'[1]Драгунский ПНИ'!Q61+'[1]Омский ПНИ'!Q61+'[1]Пушкинский ПНИ'!Q61+'[1]Тарский ПНИ'!Q61+'[1]Такмыкский ПНИ'!Q61+'[1]Марьяновский ПНИ'!Q61+'[1]Крутинский ПНИ'!Q61+'[1]Екатерининский ПНИ'!Q61+'[1]Нежинский ГЦ'!Q61+'[1]Куйбышевский ДИ'!Q61+'[1]Таврический ДИ'!Q61+'[1]Большекулачинский СДИ'!Q61+'[1]Кировский ДДИ'!Q61+'[1]Исилькульский ДИ'!Q61)</f>
        <v>6</v>
      </c>
      <c r="R61" s="11"/>
    </row>
    <row r="62" spans="1:18" ht="26.4">
      <c r="A62" s="9" t="s">
        <v>114</v>
      </c>
      <c r="B62" s="39" t="s">
        <v>115</v>
      </c>
      <c r="C62" s="39" t="s">
        <v>54</v>
      </c>
      <c r="D62" s="10">
        <f t="shared" si="0"/>
        <v>1</v>
      </c>
      <c r="E62" s="11">
        <f>SUM('[1]Атакский ПНИ'!E62+'[1]Андреевский ПНИ'!E62+'[1]Драгунский ПНИ'!E62+'[1]Омский ПНИ'!E62+'[1]Пушкинский ПНИ'!E62+'[1]Тарский ПНИ'!E62+'[1]Такмыкский ПНИ'!E62+'[1]Марьяновский ПНИ'!E62+'[1]Крутинский ПНИ'!E62+'[1]Екатерининский ПНИ'!E62+'[1]Нежинский ГЦ'!E62+'[1]Куйбышевский ДИ'!E62+'[1]Таврический ДИ'!E62+'[1]Большекулачинский СДИ'!E62+'[1]Кировский ДДИ'!E62+'[1]Исилькульский ДИ'!E62)</f>
        <v>1</v>
      </c>
      <c r="F62" s="11">
        <f>SUM('[1]Атакский ПНИ'!F62+'[1]Андреевский ПНИ'!F62+'[1]Драгунский ПНИ'!F62+'[1]Омский ПНИ'!F62+'[1]Пушкинский ПНИ'!F62+'[1]Тарский ПНИ'!F62+'[1]Такмыкский ПНИ'!F62+'[1]Марьяновский ПНИ'!F62+'[1]Крутинский ПНИ'!F62+'[1]Екатерининский ПНИ'!F62+'[1]Нежинский ГЦ'!F62+'[1]Куйбышевский ДИ'!F62+'[1]Таврический ДИ'!F62+'[1]Большекулачинский СДИ'!F62+'[1]Кировский ДДИ'!F62+'[1]Исилькульский ДИ'!F62)</f>
        <v>1</v>
      </c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</row>
    <row r="63" spans="1:18">
      <c r="A63" s="9" t="s">
        <v>116</v>
      </c>
      <c r="B63" s="39" t="s">
        <v>117</v>
      </c>
      <c r="C63" s="39" t="s">
        <v>54</v>
      </c>
      <c r="D63" s="10">
        <f t="shared" si="0"/>
        <v>0</v>
      </c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</row>
    <row r="64" spans="1:18" ht="39.6">
      <c r="A64" s="9" t="s">
        <v>118</v>
      </c>
      <c r="B64" s="39" t="s">
        <v>119</v>
      </c>
      <c r="C64" s="39" t="s">
        <v>54</v>
      </c>
      <c r="D64" s="10">
        <f t="shared" si="0"/>
        <v>5</v>
      </c>
      <c r="E64" s="11">
        <f>SUM('[1]Атакский ПНИ'!E64+'[1]Андреевский ПНИ'!E64+'[1]Драгунский ПНИ'!E64+'[1]Омский ПНИ'!E64+'[1]Пушкинский ПНИ'!E64+'[1]Тарский ПНИ'!E64+'[1]Такмыкский ПНИ'!E64+'[1]Марьяновский ПНИ'!E64+'[1]Крутинский ПНИ'!E64+'[1]Екатерининский ПНИ'!E64+'[1]Нежинский ГЦ'!E64+'[1]Куйбышевский ДИ'!E64+'[1]Таврический ДИ'!E64+'[1]Большекулачинский СДИ'!E64+'[1]Кировский ДДИ'!E64+'[1]Исилькульский ДИ'!E64)</f>
        <v>5</v>
      </c>
      <c r="F64" s="11">
        <f>SUM('[1]Атакский ПНИ'!F64+'[1]Андреевский ПНИ'!F64+'[1]Драгунский ПНИ'!F64+'[1]Омский ПНИ'!F64+'[1]Пушкинский ПНИ'!F64+'[1]Тарский ПНИ'!F64+'[1]Такмыкский ПНИ'!F64+'[1]Марьяновский ПНИ'!F64+'[1]Крутинский ПНИ'!F64+'[1]Екатерининский ПНИ'!F64+'[1]Нежинский ГЦ'!F64+'[1]Куйбышевский ДИ'!F64+'[1]Таврический ДИ'!F64+'[1]Большекулачинский СДИ'!F64+'[1]Кировский ДДИ'!F64+'[1]Исилькульский ДИ'!F64)</f>
        <v>1</v>
      </c>
      <c r="G64" s="11"/>
      <c r="H64" s="11"/>
      <c r="I64" s="11"/>
      <c r="J64" s="11"/>
      <c r="K64" s="11"/>
      <c r="L64" s="11"/>
      <c r="M64" s="11"/>
      <c r="N64" s="11">
        <f>SUM('[1]Атакский ПНИ'!N64+'[1]Андреевский ПНИ'!N64+'[1]Драгунский ПНИ'!N64+'[1]Омский ПНИ'!N64+'[1]Пушкинский ПНИ'!N64+'[1]Тарский ПНИ'!N64+'[1]Такмыкский ПНИ'!N64+'[1]Марьяновский ПНИ'!N64+'[1]Крутинский ПНИ'!N64+'[1]Екатерининский ПНИ'!N64+'[1]Нежинский ГЦ'!N64+'[1]Куйбышевский ДИ'!N64+'[1]Таврический ДИ'!N64+'[1]Большекулачинский СДИ'!N64+'[1]Кировский ДДИ'!N64+'[1]Исилькульский ДИ'!N64)</f>
        <v>1</v>
      </c>
      <c r="O64" s="11"/>
      <c r="P64" s="11"/>
      <c r="Q64" s="11"/>
      <c r="R64" s="11"/>
    </row>
    <row r="65" spans="1:18" ht="53.25" customHeight="1">
      <c r="A65" s="9" t="s">
        <v>120</v>
      </c>
      <c r="B65" s="39" t="s">
        <v>121</v>
      </c>
      <c r="C65" s="39" t="s">
        <v>54</v>
      </c>
      <c r="D65" s="10">
        <f t="shared" si="0"/>
        <v>839</v>
      </c>
      <c r="E65" s="11">
        <f>SUM('[1]Атакский ПНИ'!E65+'[1]Андреевский ПНИ'!E65+'[1]Драгунский ПНИ'!E65+'[1]Омский ПНИ'!E65+'[1]Пушкинский ПНИ'!E65+'[1]Тарский ПНИ'!E65+'[1]Такмыкский ПНИ'!E65+'[1]Марьяновский ПНИ'!E65+'[1]Крутинский ПНИ'!E65+'[1]Екатерининский ПНИ'!E65+'[1]Нежинский ГЦ'!E65+'[1]Куйбышевский ДИ'!E65+'[1]Таврический ДИ'!E65+'[1]Большекулачинский СДИ'!E65+'[1]Кировский ДДИ'!E65+'[1]Исилькульский ДИ'!E65)</f>
        <v>60</v>
      </c>
      <c r="F65" s="11">
        <f>SUM('[1]Атакский ПНИ'!F65+'[1]Андреевский ПНИ'!F65+'[1]Драгунский ПНИ'!F65+'[1]Омский ПНИ'!F65+'[1]Пушкинский ПНИ'!F65+'[1]Тарский ПНИ'!F65+'[1]Такмыкский ПНИ'!F65+'[1]Марьяновский ПНИ'!F65+'[1]Крутинский ПНИ'!F65+'[1]Екатерининский ПНИ'!F65+'[1]Нежинский ГЦ'!F65+'[1]Куйбышевский ДИ'!F65+'[1]Таврический ДИ'!F65+'[1]Большекулачинский СДИ'!F65+'[1]Кировский ДДИ'!F65+'[1]Исилькульский ДИ'!F65)</f>
        <v>47</v>
      </c>
      <c r="G65" s="11"/>
      <c r="H65" s="11">
        <f>SUM('[1]Атакский ПНИ'!H65+'[1]Андреевский ПНИ'!H65+'[1]Драгунский ПНИ'!H65+'[1]Омский ПНИ'!H65+'[1]Пушкинский ПНИ'!H65+'[1]Тарский ПНИ'!H65+'[1]Такмыкский ПНИ'!H65+'[1]Марьяновский ПНИ'!H65+'[1]Крутинский ПНИ'!H65+'[1]Екатерининский ПНИ'!H65+'[1]Нежинский ГЦ'!H65+'[1]Куйбышевский ДИ'!H65+'[1]Таврический ДИ'!H65+'[1]Большекулачинский СДИ'!H65+'[1]Кировский ДДИ'!H65+'[1]Исилькульский ДИ'!H65)</f>
        <v>772</v>
      </c>
      <c r="I65" s="11"/>
      <c r="J65" s="11"/>
      <c r="K65" s="11">
        <f>SUM('[1]Атакский ПНИ'!K65+'[1]Андреевский ПНИ'!K65+'[1]Драгунский ПНИ'!K65+'[1]Омский ПНИ'!K65+'[1]Пушкинский ПНИ'!K65+'[1]Тарский ПНИ'!K65+'[1]Такмыкский ПНИ'!K65+'[1]Марьяновский ПНИ'!K65+'[1]Крутинский ПНИ'!K65+'[1]Екатерининский ПНИ'!K65+'[1]Нежинский ГЦ'!K65+'[1]Куйбышевский ДИ'!K65+'[1]Таврический ДИ'!K65+'[1]Большекулачинский СДИ'!K65+'[1]Кировский ДДИ'!K65+'[1]Исилькульский ДИ'!K65)</f>
        <v>7</v>
      </c>
      <c r="L65" s="11"/>
      <c r="M65" s="11">
        <f>SUM('[1]Атакский ПНИ'!M65+'[1]Андреевский ПНИ'!M65+'[1]Драгунский ПНИ'!M65+'[1]Омский ПНИ'!M65+'[1]Пушкинский ПНИ'!M65+'[1]Тарский ПНИ'!M65+'[1]Такмыкский ПНИ'!M65+'[1]Марьяновский ПНИ'!M65+'[1]Крутинский ПНИ'!M65+'[1]Екатерининский ПНИ'!M65+'[1]Нежинский ГЦ'!M65+'[1]Куйбышевский ДИ'!M65+'[1]Таврический ДИ'!M65+'[1]Большекулачинский СДИ'!M65+'[1]Кировский ДДИ'!M65+'[1]Исилькульский ДИ'!M65)</f>
        <v>197</v>
      </c>
      <c r="N65" s="11">
        <f>SUM('[1]Атакский ПНИ'!N65+'[1]Андреевский ПНИ'!N65+'[1]Драгунский ПНИ'!N65+'[1]Омский ПНИ'!N65+'[1]Пушкинский ПНИ'!N65+'[1]Тарский ПНИ'!N65+'[1]Такмыкский ПНИ'!N65+'[1]Марьяновский ПНИ'!N65+'[1]Крутинский ПНИ'!N65+'[1]Екатерининский ПНИ'!N65+'[1]Нежинский ГЦ'!N65+'[1]Куйбышевский ДИ'!N65+'[1]Таврический ДИ'!N65+'[1]Большекулачинский СДИ'!N65+'[1]Кировский ДДИ'!N65+'[1]Исилькульский ДИ'!N65)</f>
        <v>44</v>
      </c>
      <c r="O65" s="11"/>
      <c r="P65" s="11"/>
      <c r="Q65" s="11">
        <f>SUM('[1]Атакский ПНИ'!Q65+'[1]Андреевский ПНИ'!Q65+'[1]Драгунский ПНИ'!Q65+'[1]Омский ПНИ'!Q65+'[1]Пушкинский ПНИ'!Q65+'[1]Тарский ПНИ'!Q65+'[1]Такмыкский ПНИ'!Q65+'[1]Марьяновский ПНИ'!Q65+'[1]Крутинский ПНИ'!Q65+'[1]Екатерининский ПНИ'!Q65+'[1]Нежинский ГЦ'!Q65+'[1]Куйбышевский ДИ'!Q65+'[1]Таврический ДИ'!Q65+'[1]Большекулачинский СДИ'!Q65+'[1]Кировский ДДИ'!Q65+'[1]Исилькульский ДИ'!Q65)</f>
        <v>40</v>
      </c>
      <c r="R65" s="11"/>
    </row>
    <row r="66" spans="1:18">
      <c r="A66" s="9" t="s">
        <v>122</v>
      </c>
      <c r="B66" s="39" t="s">
        <v>123</v>
      </c>
      <c r="C66" s="39" t="s">
        <v>54</v>
      </c>
      <c r="D66" s="10">
        <f t="shared" si="0"/>
        <v>418</v>
      </c>
      <c r="E66" s="11">
        <f>SUM('[1]Атакский ПНИ'!E66+'[1]Андреевский ПНИ'!E66+'[1]Драгунский ПНИ'!E66+'[1]Омский ПНИ'!E66+'[1]Пушкинский ПНИ'!E66+'[1]Тарский ПНИ'!E66+'[1]Такмыкский ПНИ'!E66+'[1]Марьяновский ПНИ'!E66+'[1]Крутинский ПНИ'!E66+'[1]Екатерининский ПНИ'!E66+'[1]Нежинский ГЦ'!E66+'[1]Куйбышевский ДИ'!E66+'[1]Таврический ДИ'!E66+'[1]Большекулачинский СДИ'!E66+'[1]Кировский ДДИ'!E66+'[1]Исилькульский ДИ'!E66)</f>
        <v>12</v>
      </c>
      <c r="F66" s="11">
        <f>SUM('[1]Атакский ПНИ'!F66+'[1]Андреевский ПНИ'!F66+'[1]Драгунский ПНИ'!F66+'[1]Омский ПНИ'!F66+'[1]Пушкинский ПНИ'!F66+'[1]Тарский ПНИ'!F66+'[1]Такмыкский ПНИ'!F66+'[1]Марьяновский ПНИ'!F66+'[1]Крутинский ПНИ'!F66+'[1]Екатерининский ПНИ'!F66+'[1]Нежинский ГЦ'!F66+'[1]Куйбышевский ДИ'!F66+'[1]Таврический ДИ'!F66+'[1]Большекулачинский СДИ'!F66+'[1]Кировский ДДИ'!F66+'[1]Исилькульский ДИ'!F66)</f>
        <v>4</v>
      </c>
      <c r="G66" s="11"/>
      <c r="H66" s="11">
        <f>SUM('[1]Атакский ПНИ'!H66+'[1]Андреевский ПНИ'!H66+'[1]Драгунский ПНИ'!H66+'[1]Омский ПНИ'!H66+'[1]Пушкинский ПНИ'!H66+'[1]Тарский ПНИ'!H66+'[1]Такмыкский ПНИ'!H66+'[1]Марьяновский ПНИ'!H66+'[1]Крутинский ПНИ'!H66+'[1]Екатерининский ПНИ'!H66+'[1]Нежинский ГЦ'!H66+'[1]Куйбышевский ДИ'!H66+'[1]Таврический ДИ'!H66+'[1]Большекулачинский СДИ'!H66+'[1]Кировский ДДИ'!H66+'[1]Исилькульский ДИ'!H66)</f>
        <v>404</v>
      </c>
      <c r="I66" s="11"/>
      <c r="J66" s="11"/>
      <c r="K66" s="11">
        <f>SUM('[1]Атакский ПНИ'!K66+'[1]Андреевский ПНИ'!K66+'[1]Драгунский ПНИ'!K66+'[1]Омский ПНИ'!K66+'[1]Пушкинский ПНИ'!K66+'[1]Тарский ПНИ'!K66+'[1]Такмыкский ПНИ'!K66+'[1]Марьяновский ПНИ'!K66+'[1]Крутинский ПНИ'!K66+'[1]Екатерининский ПНИ'!K66+'[1]Нежинский ГЦ'!K66+'[1]Куйбышевский ДИ'!K66+'[1]Таврический ДИ'!K66+'[1]Большекулачинский СДИ'!K66+'[1]Кировский ДДИ'!K66+'[1]Исилькульский ДИ'!K66)</f>
        <v>2</v>
      </c>
      <c r="L66" s="11"/>
      <c r="M66" s="11">
        <f>SUM('[1]Атакский ПНИ'!M66+'[1]Андреевский ПНИ'!M66+'[1]Драгунский ПНИ'!M66+'[1]Омский ПНИ'!M66+'[1]Пушкинский ПНИ'!M66+'[1]Тарский ПНИ'!M66+'[1]Такмыкский ПНИ'!M66+'[1]Марьяновский ПНИ'!M66+'[1]Крутинский ПНИ'!M66+'[1]Екатерининский ПНИ'!M66+'[1]Нежинский ГЦ'!M66+'[1]Куйбышевский ДИ'!M66+'[1]Таврический ДИ'!M66+'[1]Большекулачинский СДИ'!M66+'[1]Кировский ДДИ'!M66+'[1]Исилькульский ДИ'!M66)</f>
        <v>186</v>
      </c>
      <c r="N66" s="11">
        <f>SUM('[1]Атакский ПНИ'!N66+'[1]Андреевский ПНИ'!N66+'[1]Драгунский ПНИ'!N66+'[1]Омский ПНИ'!N66+'[1]Пушкинский ПНИ'!N66+'[1]Тарский ПНИ'!N66+'[1]Такмыкский ПНИ'!N66+'[1]Марьяновский ПНИ'!N66+'[1]Крутинский ПНИ'!N66+'[1]Екатерининский ПНИ'!N66+'[1]Нежинский ГЦ'!N66+'[1]Куйбышевский ДИ'!N66+'[1]Таврический ДИ'!N66+'[1]Большекулачинский СДИ'!N66+'[1]Кировский ДДИ'!N66+'[1]Исилькульский ДИ'!N66)</f>
        <v>10</v>
      </c>
      <c r="O66" s="11"/>
      <c r="P66" s="11"/>
      <c r="Q66" s="11">
        <f>SUM('[1]Атакский ПНИ'!Q66+'[1]Андреевский ПНИ'!Q66+'[1]Драгунский ПНИ'!Q66+'[1]Омский ПНИ'!Q66+'[1]Пушкинский ПНИ'!Q66+'[1]Тарский ПНИ'!Q66+'[1]Такмыкский ПНИ'!Q66+'[1]Марьяновский ПНИ'!Q66+'[1]Крутинский ПНИ'!Q66+'[1]Екатерининский ПНИ'!Q66+'[1]Нежинский ГЦ'!Q66+'[1]Куйбышевский ДИ'!Q66+'[1]Таврический ДИ'!Q66+'[1]Большекулачинский СДИ'!Q66+'[1]Кировский ДДИ'!Q66+'[1]Исилькульский ДИ'!Q66)</f>
        <v>40</v>
      </c>
      <c r="R66" s="11"/>
    </row>
    <row r="67" spans="1:18" ht="26.4">
      <c r="A67" s="9" t="s">
        <v>124</v>
      </c>
      <c r="B67" s="39" t="s">
        <v>125</v>
      </c>
      <c r="C67" s="39" t="s">
        <v>54</v>
      </c>
      <c r="D67" s="10">
        <f t="shared" si="0"/>
        <v>0</v>
      </c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</row>
    <row r="68" spans="1:18">
      <c r="A68" s="9" t="s">
        <v>126</v>
      </c>
      <c r="B68" s="39" t="s">
        <v>127</v>
      </c>
      <c r="C68" s="39" t="s">
        <v>54</v>
      </c>
      <c r="D68" s="10">
        <f t="shared" si="0"/>
        <v>0</v>
      </c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</row>
    <row r="69" spans="1:18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</row>
    <row r="70" spans="1:18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</row>
    <row r="71" spans="1:18" ht="9" customHeight="1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</row>
    <row r="72" spans="1:18" ht="48.75" customHeight="1">
      <c r="A72" s="18"/>
      <c r="B72" s="18"/>
      <c r="C72" s="18"/>
      <c r="D72" s="46" t="s">
        <v>128</v>
      </c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17"/>
      <c r="Q72" s="17"/>
      <c r="R72" s="17"/>
    </row>
    <row r="73" spans="1:18" ht="15.6">
      <c r="A73" s="18" t="s">
        <v>129</v>
      </c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</row>
    <row r="74" spans="1:18" s="7" customFormat="1" ht="38.25" customHeight="1">
      <c r="A74" s="57"/>
      <c r="B74" s="57" t="s">
        <v>6</v>
      </c>
      <c r="C74" s="57" t="s">
        <v>130</v>
      </c>
      <c r="D74" s="57" t="s">
        <v>9</v>
      </c>
      <c r="E74" s="57"/>
      <c r="F74" s="57"/>
      <c r="G74" s="57"/>
      <c r="H74" s="57"/>
      <c r="I74" s="57"/>
      <c r="J74" s="57"/>
      <c r="K74" s="57" t="s">
        <v>10</v>
      </c>
      <c r="L74" s="57"/>
      <c r="M74" s="57"/>
      <c r="N74" s="57"/>
      <c r="O74" s="57" t="s">
        <v>11</v>
      </c>
      <c r="P74" s="65" t="s">
        <v>12</v>
      </c>
      <c r="Q74" s="66"/>
      <c r="R74" s="2"/>
    </row>
    <row r="75" spans="1:18" s="7" customFormat="1">
      <c r="A75" s="57"/>
      <c r="B75" s="57"/>
      <c r="C75" s="57"/>
      <c r="D75" s="57"/>
      <c r="E75" s="57"/>
      <c r="F75" s="57"/>
      <c r="G75" s="57"/>
      <c r="H75" s="57"/>
      <c r="I75" s="57"/>
      <c r="J75" s="57"/>
      <c r="K75" s="57" t="s">
        <v>131</v>
      </c>
      <c r="L75" s="57"/>
      <c r="M75" s="57"/>
      <c r="N75" s="57"/>
      <c r="O75" s="57"/>
      <c r="P75" s="67"/>
      <c r="Q75" s="68"/>
      <c r="R75" s="2"/>
    </row>
    <row r="76" spans="1:18" s="7" customFormat="1">
      <c r="A76" s="57"/>
      <c r="B76" s="57"/>
      <c r="C76" s="57"/>
      <c r="D76" s="57" t="s">
        <v>14</v>
      </c>
      <c r="E76" s="74" t="s">
        <v>15</v>
      </c>
      <c r="F76" s="75"/>
      <c r="G76" s="57" t="s">
        <v>16</v>
      </c>
      <c r="H76" s="57" t="s">
        <v>17</v>
      </c>
      <c r="I76" s="57" t="s">
        <v>18</v>
      </c>
      <c r="J76" s="57" t="s">
        <v>19</v>
      </c>
      <c r="K76" s="57" t="s">
        <v>20</v>
      </c>
      <c r="L76" s="57" t="s">
        <v>21</v>
      </c>
      <c r="M76" s="57" t="s">
        <v>22</v>
      </c>
      <c r="N76" s="57" t="s">
        <v>23</v>
      </c>
      <c r="O76" s="57"/>
      <c r="P76" s="57" t="s">
        <v>24</v>
      </c>
      <c r="Q76" s="57" t="s">
        <v>25</v>
      </c>
      <c r="R76" s="2"/>
    </row>
    <row r="77" spans="1:18" s="7" customFormat="1" ht="90.75" customHeight="1">
      <c r="A77" s="57"/>
      <c r="B77" s="57"/>
      <c r="C77" s="57"/>
      <c r="D77" s="57"/>
      <c r="E77" s="39" t="s">
        <v>26</v>
      </c>
      <c r="F77" s="39" t="s">
        <v>27</v>
      </c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2"/>
    </row>
    <row r="78" spans="1:18">
      <c r="A78" s="19">
        <v>1</v>
      </c>
      <c r="B78" s="19">
        <v>2</v>
      </c>
      <c r="C78" s="19">
        <v>3</v>
      </c>
      <c r="D78" s="19">
        <v>4</v>
      </c>
      <c r="E78" s="19">
        <v>5</v>
      </c>
      <c r="F78" s="19">
        <v>6</v>
      </c>
      <c r="G78" s="19">
        <v>7</v>
      </c>
      <c r="H78" s="19">
        <v>8</v>
      </c>
      <c r="I78" s="19">
        <v>9</v>
      </c>
      <c r="J78" s="19">
        <v>10</v>
      </c>
      <c r="K78" s="19">
        <v>11</v>
      </c>
      <c r="L78" s="19">
        <v>12</v>
      </c>
      <c r="M78" s="19">
        <v>13</v>
      </c>
      <c r="N78" s="19">
        <v>14</v>
      </c>
      <c r="O78" s="19">
        <v>15</v>
      </c>
      <c r="P78" s="19">
        <v>16</v>
      </c>
      <c r="Q78" s="19">
        <v>17</v>
      </c>
      <c r="R78" s="17"/>
    </row>
    <row r="79" spans="1:18" ht="26.4">
      <c r="A79" s="20" t="s">
        <v>132</v>
      </c>
      <c r="B79" s="19">
        <v>53</v>
      </c>
      <c r="C79" s="10">
        <f>D79+G79+H79+I79+J79</f>
        <v>4199.5</v>
      </c>
      <c r="D79" s="21">
        <f>SUM('[1]Атакский ПНИ'!D79+'[1]Андреевский ПНИ'!D79+'[1]Драгунский ПНИ'!D79+'[1]Омский ПНИ'!D79+'[1]Пушкинский ПНИ'!D79+'[1]Тарский ПНИ'!D79+'[1]Такмыкский ПНИ'!D79+'[1]Марьяновский ПНИ'!D79+'[1]Крутинский ПНИ'!D79+'[1]Екатерининский ПНИ'!D79+'[1]Нежинский ГЦ'!D79+'[1]Куйбышевский ДИ'!D79+'[1]Таврический ДИ'!D79+'[1]Большекулачинский СДИ'!D79+'[1]Кировский ДДИ'!D79+'[1]Исилькульский ДИ'!D79)</f>
        <v>1176.75</v>
      </c>
      <c r="E79" s="21">
        <f>SUM('[1]Атакский ПНИ'!E79+'[1]Андреевский ПНИ'!E79+'[1]Драгунский ПНИ'!E79+'[1]Омский ПНИ'!E79+'[1]Пушкинский ПНИ'!E79+'[1]Тарский ПНИ'!E79+'[1]Такмыкский ПНИ'!E79+'[1]Марьяновский ПНИ'!E79+'[1]Крутинский ПНИ'!E79+'[1]Екатерининский ПНИ'!E79+'[1]Нежинский ГЦ'!E79+'[1]Куйбышевский ДИ'!E79+'[1]Таврический ДИ'!E79+'[1]Большекулачинский СДИ'!E79+'[1]Кировский ДДИ'!E79+'[1]Исилькульский ДИ'!E79)</f>
        <v>166.75</v>
      </c>
      <c r="F79" s="21"/>
      <c r="G79" s="21">
        <f>SUM('[1]Атакский ПНИ'!G79+'[1]Андреевский ПНИ'!G79+'[1]Драгунский ПНИ'!G79+'[1]Омский ПНИ'!G79+'[1]Пушкинский ПНИ'!G79+'[1]Тарский ПНИ'!G79+'[1]Такмыкский ПНИ'!G79+'[1]Марьяновский ПНИ'!G79+'[1]Крутинский ПНИ'!G79+'[1]Екатерининский ПНИ'!G79+'[1]Нежинский ГЦ'!G79+'[1]Куйбышевский ДИ'!G79+'[1]Таврический ДИ'!G79+'[1]Большекулачинский СДИ'!G79+'[1]Кировский ДДИ'!G79+'[1]Исилькульский ДИ'!G79)</f>
        <v>2419</v>
      </c>
      <c r="H79" s="21"/>
      <c r="I79" s="21"/>
      <c r="J79" s="21">
        <f>SUM('[1]Атакский ПНИ'!J79+'[1]Андреевский ПНИ'!J79+'[1]Драгунский ПНИ'!J79+'[1]Омский ПНИ'!J79+'[1]Пушкинский ПНИ'!J79+'[1]Тарский ПНИ'!J79+'[1]Такмыкский ПНИ'!J79+'[1]Марьяновский ПНИ'!J79+'[1]Крутинский ПНИ'!J79+'[1]Екатерининский ПНИ'!J79+'[1]Нежинский ГЦ'!J79+'[1]Куйбышевский ДИ'!J79+'[1]Таврический ДИ'!J79+'[1]Большекулачинский СДИ'!J79+'[1]Кировский ДДИ'!J79+'[1]Исилькульский ДИ'!J79)</f>
        <v>603.75</v>
      </c>
      <c r="K79" s="21"/>
      <c r="L79" s="21">
        <f>SUM('[1]Атакский ПНИ'!L79+'[1]Андреевский ПНИ'!L79+'[1]Драгунский ПНИ'!L79+'[1]Омский ПНИ'!L79+'[1]Пушкинский ПНИ'!L79+'[1]Тарский ПНИ'!L79+'[1]Такмыкский ПНИ'!L79+'[1]Марьяновский ПНИ'!L79+'[1]Крутинский ПНИ'!L79+'[1]Екатерининский ПНИ'!L79+'[1]Нежинский ГЦ'!L79+'[1]Куйбышевский ДИ'!L79+'[1]Таврический ДИ'!L79+'[1]Большекулачинский СДИ'!L79+'[1]Кировский ДДИ'!L79+'[1]Исилькульский ДИ'!L79)</f>
        <v>58</v>
      </c>
      <c r="M79" s="21">
        <f>SUM('[1]Атакский ПНИ'!M79+'[1]Андреевский ПНИ'!M79+'[1]Драгунский ПНИ'!M79+'[1]Омский ПНИ'!M79+'[1]Пушкинский ПНИ'!M79+'[1]Тарский ПНИ'!M79+'[1]Такмыкский ПНИ'!M79+'[1]Марьяновский ПНИ'!M79+'[1]Крутинский ПНИ'!M79+'[1]Екатерининский ПНИ'!M79+'[1]Нежинский ГЦ'!M79+'[1]Куйбышевский ДИ'!M79+'[1]Таврический ДИ'!M79+'[1]Большекулачинский СДИ'!M79+'[1]Кировский ДДИ'!M79+'[1]Исилькульский ДИ'!M79)</f>
        <v>1392.75</v>
      </c>
      <c r="N79" s="21"/>
      <c r="O79" s="21"/>
      <c r="P79" s="21">
        <f>SUM('[1]Атакский ПНИ'!P79+'[1]Андреевский ПНИ'!P79+'[1]Драгунский ПНИ'!P79+'[1]Омский ПНИ'!P79+'[1]Пушкинский ПНИ'!P79+'[1]Тарский ПНИ'!P79+'[1]Такмыкский ПНИ'!P79+'[1]Марьяновский ПНИ'!P79+'[1]Крутинский ПНИ'!P79+'[1]Екатерининский ПНИ'!P79+'[1]Нежинский ГЦ'!P79+'[1]Куйбышевский ДИ'!P79+'[1]Таврический ДИ'!P79+'[1]Большекулачинский СДИ'!P79+'[1]Кировский ДДИ'!P79+'[1]Исилькульский ДИ'!P79)</f>
        <v>375</v>
      </c>
      <c r="Q79" s="21"/>
      <c r="R79" s="17"/>
    </row>
    <row r="80" spans="1:18">
      <c r="A80" s="20" t="s">
        <v>133</v>
      </c>
      <c r="B80" s="19">
        <v>54</v>
      </c>
      <c r="C80" s="10">
        <f>D80+G80+H80+I80+J80</f>
        <v>3934.25</v>
      </c>
      <c r="D80" s="21">
        <f>SUM('[1]Атакский ПНИ'!D80+'[1]Андреевский ПНИ'!D80+'[1]Драгунский ПНИ'!D80+'[1]Омский ПНИ'!D80+'[1]Пушкинский ПНИ'!D80+'[1]Тарский ПНИ'!D80+'[1]Такмыкский ПНИ'!D80+'[1]Марьяновский ПНИ'!D80+'[1]Крутинский ПНИ'!D80+'[1]Екатерининский ПНИ'!D80+'[1]Нежинский ГЦ'!D80+'[1]Куйбышевский ДИ'!D80+'[1]Таврический ДИ'!D80+'[1]Большекулачинский СДИ'!D80+'[1]Кировский ДДИ'!D80+'[1]Исилькульский ДИ'!D80)</f>
        <v>1091</v>
      </c>
      <c r="E80" s="21">
        <f>SUM('[1]Атакский ПНИ'!E80+'[1]Андреевский ПНИ'!E80+'[1]Драгунский ПНИ'!E80+'[1]Омский ПНИ'!E80+'[1]Пушкинский ПНИ'!E80+'[1]Тарский ПНИ'!E80+'[1]Такмыкский ПНИ'!E80+'[1]Марьяновский ПНИ'!E80+'[1]Крутинский ПНИ'!E80+'[1]Екатерининский ПНИ'!E80+'[1]Нежинский ГЦ'!E80+'[1]Куйбышевский ДИ'!E80+'[1]Таврический ДИ'!E80+'[1]Большекулачинский СДИ'!E80+'[1]Кировский ДДИ'!E80+'[1]Исилькульский ДИ'!E80)</f>
        <v>159</v>
      </c>
      <c r="F80" s="21"/>
      <c r="G80" s="21">
        <f>SUM('[1]Атакский ПНИ'!G80+'[1]Андреевский ПНИ'!G80+'[1]Драгунский ПНИ'!G80+'[1]Омский ПНИ'!G80+'[1]Пушкинский ПНИ'!G80+'[1]Тарский ПНИ'!G80+'[1]Такмыкский ПНИ'!G80+'[1]Марьяновский ПНИ'!G80+'[1]Крутинский ПНИ'!G80+'[1]Екатерининский ПНИ'!G80+'[1]Нежинский ГЦ'!G80+'[1]Куйбышевский ДИ'!G80+'[1]Таврический ДИ'!G80+'[1]Большекулачинский СДИ'!G80+'[1]Кировский ДДИ'!G80+'[1]Исилькульский ДИ'!G80)</f>
        <v>2314.25</v>
      </c>
      <c r="H80" s="21"/>
      <c r="I80" s="21"/>
      <c r="J80" s="21">
        <f>SUM('[1]Атакский ПНИ'!J80+'[1]Андреевский ПНИ'!J80+'[1]Драгунский ПНИ'!J80+'[1]Омский ПНИ'!J80+'[1]Пушкинский ПНИ'!J80+'[1]Тарский ПНИ'!J80+'[1]Такмыкский ПНИ'!J80+'[1]Марьяновский ПНИ'!J80+'[1]Крутинский ПНИ'!J80+'[1]Екатерининский ПНИ'!J80+'[1]Нежинский ГЦ'!J80+'[1]Куйбышевский ДИ'!J80+'[1]Таврический ДИ'!J80+'[1]Большекулачинский СДИ'!J80+'[1]Кировский ДДИ'!J80+'[1]Исилькульский ДИ'!J80)</f>
        <v>529</v>
      </c>
      <c r="K80" s="21"/>
      <c r="L80" s="21">
        <f>SUM('[1]Атакский ПНИ'!L80+'[1]Андреевский ПНИ'!L80+'[1]Драгунский ПНИ'!L80+'[1]Омский ПНИ'!L80+'[1]Пушкинский ПНИ'!L80+'[1]Тарский ПНИ'!L80+'[1]Такмыкский ПНИ'!L80+'[1]Марьяновский ПНИ'!L80+'[1]Крутинский ПНИ'!L80+'[1]Екатерининский ПНИ'!L80+'[1]Нежинский ГЦ'!L80+'[1]Куйбышевский ДИ'!L80+'[1]Таврический ДИ'!L80+'[1]Большекулачинский СДИ'!L80+'[1]Кировский ДДИ'!L80+'[1]Исилькульский ДИ'!L80)</f>
        <v>52.5</v>
      </c>
      <c r="M80" s="21">
        <f>SUM('[1]Атакский ПНИ'!M80+'[1]Андреевский ПНИ'!M80+'[1]Драгунский ПНИ'!M80+'[1]Омский ПНИ'!M80+'[1]Пушкинский ПНИ'!M80+'[1]Тарский ПНИ'!M80+'[1]Такмыкский ПНИ'!M80+'[1]Марьяновский ПНИ'!M80+'[1]Крутинский ПНИ'!M80+'[1]Екатерининский ПНИ'!M80+'[1]Нежинский ГЦ'!M80+'[1]Куйбышевский ДИ'!M80+'[1]Таврический ДИ'!M80+'[1]Большекулачинский СДИ'!M80+'[1]Кировский ДДИ'!M80+'[1]Исилькульский ДИ'!M80)</f>
        <v>1267.75</v>
      </c>
      <c r="N80" s="21"/>
      <c r="O80" s="21"/>
      <c r="P80" s="21">
        <f>SUM('[1]Атакский ПНИ'!P80+'[1]Андреевский ПНИ'!P80+'[1]Драгунский ПНИ'!P80+'[1]Омский ПНИ'!P80+'[1]Пушкинский ПНИ'!P80+'[1]Тарский ПНИ'!P80+'[1]Такмыкский ПНИ'!P80+'[1]Марьяновский ПНИ'!P80+'[1]Крутинский ПНИ'!P80+'[1]Екатерининский ПНИ'!P80+'[1]Нежинский ГЦ'!P80+'[1]Куйбышевский ДИ'!P80+'[1]Таврический ДИ'!P80+'[1]Большекулачинский СДИ'!P80+'[1]Кировский ДДИ'!P80+'[1]Исилькульский ДИ'!P80)</f>
        <v>292</v>
      </c>
      <c r="Q80" s="21"/>
      <c r="R80" s="17"/>
    </row>
    <row r="81" spans="1:18" ht="26.4">
      <c r="A81" s="20" t="s">
        <v>134</v>
      </c>
      <c r="B81" s="19">
        <v>55</v>
      </c>
      <c r="C81" s="10">
        <f>D81+G81+H81+I81+J81</f>
        <v>92.5</v>
      </c>
      <c r="D81" s="21">
        <f>SUM('[1]Атакский ПНИ'!D81+'[1]Андреевский ПНИ'!D81+'[1]Драгунский ПНИ'!D81+'[1]Омский ПНИ'!D81+'[1]Пушкинский ПНИ'!D81+'[1]Тарский ПНИ'!D81+'[1]Такмыкский ПНИ'!D81+'[1]Марьяновский ПНИ'!D81+'[1]Крутинский ПНИ'!D81+'[1]Екатерининский ПНИ'!D81+'[1]Нежинский ГЦ'!D81+'[1]Куйбышевский ДИ'!D81+'[1]Таврический ДИ'!D81+'[1]Большекулачинский СДИ'!D81+'[1]Кировский ДДИ'!D81+'[1]Исилькульский ДИ'!D81)</f>
        <v>21.25</v>
      </c>
      <c r="E81" s="21">
        <f>SUM('[1]Атакский ПНИ'!E81+'[1]Андреевский ПНИ'!E81+'[1]Драгунский ПНИ'!E81+'[1]Омский ПНИ'!E81+'[1]Пушкинский ПНИ'!E81+'[1]Тарский ПНИ'!E81+'[1]Такмыкский ПНИ'!E81+'[1]Марьяновский ПНИ'!E81+'[1]Крутинский ПНИ'!E81+'[1]Екатерининский ПНИ'!E81+'[1]Нежинский ГЦ'!E81+'[1]Куйбышевский ДИ'!E81+'[1]Таврический ДИ'!E81+'[1]Большекулачинский СДИ'!E81+'[1]Кировский ДДИ'!E81+'[1]Исилькульский ДИ'!E81)</f>
        <v>5</v>
      </c>
      <c r="F81" s="21"/>
      <c r="G81" s="21">
        <f>SUM('[1]Атакский ПНИ'!G81+'[1]Андреевский ПНИ'!G81+'[1]Драгунский ПНИ'!G81+'[1]Омский ПНИ'!G81+'[1]Пушкинский ПНИ'!G81+'[1]Тарский ПНИ'!G81+'[1]Такмыкский ПНИ'!G81+'[1]Марьяновский ПНИ'!G81+'[1]Крутинский ПНИ'!G81+'[1]Екатерининский ПНИ'!G81+'[1]Нежинский ГЦ'!G81+'[1]Куйбышевский ДИ'!G81+'[1]Таврический ДИ'!G81+'[1]Большекулачинский СДИ'!G81+'[1]Кировский ДДИ'!G81+'[1]Исилькульский ДИ'!G81)</f>
        <v>53.75</v>
      </c>
      <c r="H81" s="21"/>
      <c r="I81" s="21"/>
      <c r="J81" s="21">
        <f>SUM('[1]Атакский ПНИ'!J81+'[1]Андреевский ПНИ'!J81+'[1]Драгунский ПНИ'!J81+'[1]Омский ПНИ'!J81+'[1]Пушкинский ПНИ'!J81+'[1]Тарский ПНИ'!J81+'[1]Такмыкский ПНИ'!J81+'[1]Марьяновский ПНИ'!J81+'[1]Крутинский ПНИ'!J81+'[1]Екатерининский ПНИ'!J81+'[1]Нежинский ГЦ'!J81+'[1]Куйбышевский ДИ'!J81+'[1]Таврический ДИ'!J81+'[1]Большекулачинский СДИ'!J81+'[1]Кировский ДДИ'!J81+'[1]Исилькульский ДИ'!J81)</f>
        <v>17.5</v>
      </c>
      <c r="K81" s="21"/>
      <c r="L81" s="21"/>
      <c r="M81" s="22">
        <f>SUM('[1]Атакский ПНИ'!M81+'[1]Андреевский ПНИ'!M81+'[1]Драгунский ПНИ'!M81+'[1]Омский ПНИ'!M81+'[1]Пушкинский ПНИ'!M81+'[1]Тарский ПНИ'!M81+'[1]Такмыкский ПНИ'!M81+'[1]Марьяновский ПНИ'!M81+'[1]Крутинский ПНИ'!M81+'[1]Екатерининский ПНИ'!M81+'[1]Нежинский ГЦ'!M81+'[1]Куйбышевский ДИ'!M81+'[1]Таврический ДИ'!M81+'[1]Большекулачинский СДИ'!M81+'[1]Кировский ДДИ'!M81+'[1]Исилькульский ДИ'!M81)</f>
        <v>8</v>
      </c>
      <c r="N81" s="21"/>
      <c r="O81" s="21"/>
      <c r="P81" s="21">
        <f>SUM('[1]Атакский ПНИ'!P81+'[1]Андреевский ПНИ'!P81+'[1]Драгунский ПНИ'!P81+'[1]Омский ПНИ'!P81+'[1]Пушкинский ПНИ'!P81+'[1]Тарский ПНИ'!P81+'[1]Такмыкский ПНИ'!P81+'[1]Марьяновский ПНИ'!P81+'[1]Крутинский ПНИ'!P81+'[1]Екатерининский ПНИ'!P81+'[1]Нежинский ГЦ'!P81+'[1]Куйбышевский ДИ'!P81+'[1]Таврический ДИ'!P81+'[1]Большекулачинский СДИ'!P81+'[1]Кировский ДДИ'!P81+'[1]Исилькульский ДИ'!P81)</f>
        <v>6.5</v>
      </c>
      <c r="Q81" s="21"/>
      <c r="R81" s="17"/>
    </row>
    <row r="82" spans="1:18">
      <c r="A82" s="20" t="s">
        <v>135</v>
      </c>
      <c r="B82" s="19">
        <v>56</v>
      </c>
      <c r="C82" s="10">
        <f>D82+G82+H82+I82+J82</f>
        <v>76.75</v>
      </c>
      <c r="D82" s="21">
        <f>SUM('[1]Атакский ПНИ'!D82+'[1]Андреевский ПНИ'!D82+'[1]Драгунский ПНИ'!D82+'[1]Омский ПНИ'!D82+'[1]Пушкинский ПНИ'!D82+'[1]Тарский ПНИ'!D82+'[1]Такмыкский ПНИ'!D82+'[1]Марьяновский ПНИ'!D82+'[1]Крутинский ПНИ'!D82+'[1]Екатерининский ПНИ'!D82+'[1]Нежинский ГЦ'!D82+'[1]Куйбышевский ДИ'!D82+'[1]Таврический ДИ'!D82+'[1]Большекулачинский СДИ'!D82+'[1]Кировский ДДИ'!D82+'[1]Исилькульский ДИ'!D82)</f>
        <v>17.5</v>
      </c>
      <c r="E82" s="21">
        <f>SUM('[1]Атакский ПНИ'!E82+'[1]Андреевский ПНИ'!E82+'[1]Драгунский ПНИ'!E82+'[1]Омский ПНИ'!E82+'[1]Пушкинский ПНИ'!E82+'[1]Тарский ПНИ'!E82+'[1]Такмыкский ПНИ'!E82+'[1]Марьяновский ПНИ'!E82+'[1]Крутинский ПНИ'!E82+'[1]Екатерининский ПНИ'!E82+'[1]Нежинский ГЦ'!E82+'[1]Куйбышевский ДИ'!E82+'[1]Таврический ДИ'!E82+'[1]Большекулачинский СДИ'!E82+'[1]Кировский ДДИ'!E82+'[1]Исилькульский ДИ'!E82)</f>
        <v>5</v>
      </c>
      <c r="F82" s="21"/>
      <c r="G82" s="21">
        <f>SUM('[1]Атакский ПНИ'!G82+'[1]Андреевский ПНИ'!G82+'[1]Драгунский ПНИ'!G82+'[1]Омский ПНИ'!G82+'[1]Пушкинский ПНИ'!G82+'[1]Тарский ПНИ'!G82+'[1]Такмыкский ПНИ'!G82+'[1]Марьяновский ПНИ'!G82+'[1]Крутинский ПНИ'!G82+'[1]Екатерининский ПНИ'!G82+'[1]Нежинский ГЦ'!G82+'[1]Куйбышевский ДИ'!G82+'[1]Таврический ДИ'!G82+'[1]Большекулачинский СДИ'!G82+'[1]Кировский ДДИ'!G82+'[1]Исилькульский ДИ'!G82)</f>
        <v>43</v>
      </c>
      <c r="H82" s="21"/>
      <c r="I82" s="21"/>
      <c r="J82" s="21">
        <f>SUM('[1]Атакский ПНИ'!J82+'[1]Андреевский ПНИ'!J82+'[1]Драгунский ПНИ'!J82+'[1]Омский ПНИ'!J82+'[1]Пушкинский ПНИ'!J82+'[1]Тарский ПНИ'!J82+'[1]Такмыкский ПНИ'!J82+'[1]Марьяновский ПНИ'!J82+'[1]Крутинский ПНИ'!J82+'[1]Екатерининский ПНИ'!J82+'[1]Нежинский ГЦ'!J82+'[1]Куйбышевский ДИ'!J82+'[1]Таврический ДИ'!J82+'[1]Большекулачинский СДИ'!J82+'[1]Кировский ДДИ'!J82+'[1]Исилькульский ДИ'!J82)</f>
        <v>16.25</v>
      </c>
      <c r="K82" s="21"/>
      <c r="L82" s="21"/>
      <c r="M82" s="22">
        <f>SUM('[1]Атакский ПНИ'!M82+'[1]Андреевский ПНИ'!M82+'[1]Драгунский ПНИ'!M82+'[1]Омский ПНИ'!M82+'[1]Пушкинский ПНИ'!M82+'[1]Тарский ПНИ'!M82+'[1]Такмыкский ПНИ'!M82+'[1]Марьяновский ПНИ'!M82+'[1]Крутинский ПНИ'!M82+'[1]Екатерининский ПНИ'!M82+'[1]Нежинский ГЦ'!M82+'[1]Куйбышевский ДИ'!M82+'[1]Таврический ДИ'!M82+'[1]Большекулачинский СДИ'!M82+'[1]Кировский ДДИ'!M82+'[1]Исилькульский ДИ'!M82)</f>
        <v>8</v>
      </c>
      <c r="N82" s="21"/>
      <c r="O82" s="21"/>
      <c r="P82" s="21">
        <f>SUM('[1]Атакский ПНИ'!P82+'[1]Андреевский ПНИ'!P82+'[1]Драгунский ПНИ'!P82+'[1]Омский ПНИ'!P82+'[1]Пушкинский ПНИ'!P82+'[1]Тарский ПНИ'!P82+'[1]Такмыкский ПНИ'!P82+'[1]Марьяновский ПНИ'!P82+'[1]Крутинский ПНИ'!P82+'[1]Екатерининский ПНИ'!P82+'[1]Нежинский ГЦ'!P82+'[1]Куйбышевский ДИ'!P82+'[1]Таврический ДИ'!P82+'[1]Большекулачинский СДИ'!P82+'[1]Кировский ДДИ'!P82+'[1]Исилькульский ДИ'!P82)</f>
        <v>5</v>
      </c>
      <c r="Q82" s="21"/>
      <c r="R82" s="17"/>
    </row>
    <row r="83" spans="1:18" ht="39.6">
      <c r="A83" s="9" t="s">
        <v>136</v>
      </c>
      <c r="B83" s="39" t="s">
        <v>137</v>
      </c>
      <c r="C83" s="10">
        <f>D83+G83+H83+I83+J83</f>
        <v>779.75</v>
      </c>
      <c r="D83" s="21">
        <f>SUM('[1]Атакский ПНИ'!D83+'[1]Андреевский ПНИ'!D83+'[1]Драгунский ПНИ'!D83+'[1]Омский ПНИ'!D83+'[1]Пушкинский ПНИ'!D83+'[1]Тарский ПНИ'!D83+'[1]Такмыкский ПНИ'!D83+'[1]Марьяновский ПНИ'!D83+'[1]Крутинский ПНИ'!D83+'[1]Екатерининский ПНИ'!D83+'[1]Нежинский ГЦ'!D83+'[1]Куйбышевский ДИ'!D83+'[1]Таврический ДИ'!D83+'[1]Большекулачинский СДИ'!D83+'[1]Кировский ДДИ'!D83+'[1]Исилькульский ДИ'!D83)</f>
        <v>186.25</v>
      </c>
      <c r="E83" s="21">
        <f>SUM('[1]Атакский ПНИ'!E83+'[1]Андреевский ПНИ'!E83+'[1]Драгунский ПНИ'!E83+'[1]Омский ПНИ'!E83+'[1]Пушкинский ПНИ'!E83+'[1]Тарский ПНИ'!E83+'[1]Такмыкский ПНИ'!E83+'[1]Марьяновский ПНИ'!E83+'[1]Крутинский ПНИ'!E83+'[1]Екатерининский ПНИ'!E83+'[1]Нежинский ГЦ'!E83+'[1]Куйбышевский ДИ'!E83+'[1]Таврический ДИ'!E83+'[1]Большекулачинский СДИ'!E83+'[1]Кировский ДДИ'!E83+'[1]Исилькульский ДИ'!E83)</f>
        <v>30.5</v>
      </c>
      <c r="F83" s="21"/>
      <c r="G83" s="21">
        <f>SUM('[1]Атакский ПНИ'!G83+'[1]Андреевский ПНИ'!G83+'[1]Драгунский ПНИ'!G83+'[1]Омский ПНИ'!G83+'[1]Пушкинский ПНИ'!G83+'[1]Тарский ПНИ'!G83+'[1]Такмыкский ПНИ'!G83+'[1]Марьяновский ПНИ'!G83+'[1]Крутинский ПНИ'!G83+'[1]Екатерининский ПНИ'!G83+'[1]Нежинский ГЦ'!G83+'[1]Куйбышевский ДИ'!G83+'[1]Таврический ДИ'!G83+'[1]Большекулачинский СДИ'!G83+'[1]Кировский ДДИ'!G83+'[1]Исилькульский ДИ'!G83)</f>
        <v>471.25</v>
      </c>
      <c r="H83" s="21"/>
      <c r="I83" s="21"/>
      <c r="J83" s="21">
        <f>SUM('[1]Атакский ПНИ'!J83+'[1]Андреевский ПНИ'!J83+'[1]Драгунский ПНИ'!J83+'[1]Омский ПНИ'!J83+'[1]Пушкинский ПНИ'!J83+'[1]Тарский ПНИ'!J83+'[1]Такмыкский ПНИ'!J83+'[1]Марьяновский ПНИ'!J83+'[1]Крутинский ПНИ'!J83+'[1]Екатерининский ПНИ'!J83+'[1]Нежинский ГЦ'!J83+'[1]Куйбышевский ДИ'!J83+'[1]Таврический ДИ'!J83+'[1]Большекулачинский СДИ'!J83+'[1]Кировский ДДИ'!J83+'[1]Исилькульский ДИ'!J83)</f>
        <v>122.25</v>
      </c>
      <c r="K83" s="21"/>
      <c r="L83" s="21">
        <f>SUM('[1]Атакский ПНИ'!L83+'[1]Андреевский ПНИ'!L83+'[1]Драгунский ПНИ'!L83+'[1]Омский ПНИ'!L83+'[1]Пушкинский ПНИ'!L83+'[1]Тарский ПНИ'!L83+'[1]Такмыкский ПНИ'!L83+'[1]Марьяновский ПНИ'!L83+'[1]Крутинский ПНИ'!L83+'[1]Екатерининский ПНИ'!L83+'[1]Нежинский ГЦ'!L83+'[1]Куйбышевский ДИ'!L83+'[1]Таврический ДИ'!L83+'[1]Большекулачинский СДИ'!L83+'[1]Кировский ДДИ'!L83+'[1]Исилькульский ДИ'!L83)</f>
        <v>6</v>
      </c>
      <c r="M83" s="21">
        <f>SUM('[1]Атакский ПНИ'!M83+'[1]Андреевский ПНИ'!M83+'[1]Драгунский ПНИ'!M83+'[1]Омский ПНИ'!M83+'[1]Пушкинский ПНИ'!M83+'[1]Тарский ПНИ'!M83+'[1]Такмыкский ПНИ'!M83+'[1]Марьяновский ПНИ'!M83+'[1]Крутинский ПНИ'!M83+'[1]Екатерининский ПНИ'!M83+'[1]Нежинский ГЦ'!M83+'[1]Куйбышевский ДИ'!M83+'[1]Таврический ДИ'!M83+'[1]Большекулачинский СДИ'!M83+'[1]Кировский ДДИ'!M83+'[1]Исилькульский ДИ'!M83)</f>
        <v>431</v>
      </c>
      <c r="N83" s="21"/>
      <c r="O83" s="21"/>
      <c r="P83" s="21">
        <f>SUM('[1]Атакский ПНИ'!P83+'[1]Андреевский ПНИ'!P83+'[1]Драгунский ПНИ'!P83+'[1]Омский ПНИ'!P83+'[1]Пушкинский ПНИ'!P83+'[1]Тарский ПНИ'!P83+'[1]Такмыкский ПНИ'!P83+'[1]Марьяновский ПНИ'!P83+'[1]Крутинский ПНИ'!P83+'[1]Екатерининский ПНИ'!P83+'[1]Нежинский ГЦ'!P83+'[1]Куйбышевский ДИ'!P83+'[1]Таврический ДИ'!P83+'[1]Большекулачинский СДИ'!P83+'[1]Кировский ДДИ'!P83+'[1]Исилькульский ДИ'!P83)</f>
        <v>38.75</v>
      </c>
      <c r="Q83" s="21"/>
      <c r="R83" s="17"/>
    </row>
    <row r="84" spans="1:18">
      <c r="A84" s="9" t="s">
        <v>138</v>
      </c>
      <c r="B84" s="39" t="s">
        <v>139</v>
      </c>
      <c r="C84" s="10">
        <f t="shared" ref="C84:C98" si="6">D84+G84+H84+I84+J84</f>
        <v>717.25</v>
      </c>
      <c r="D84" s="21">
        <f>SUM('[1]Атакский ПНИ'!D84+'[1]Андреевский ПНИ'!D84+'[1]Драгунский ПНИ'!D84+'[1]Омский ПНИ'!D84+'[1]Пушкинский ПНИ'!D84+'[1]Тарский ПНИ'!D84+'[1]Такмыкский ПНИ'!D84+'[1]Марьяновский ПНИ'!D84+'[1]Крутинский ПНИ'!D84+'[1]Екатерининский ПНИ'!D84+'[1]Нежинский ГЦ'!D84+'[1]Куйбышевский ДИ'!D84+'[1]Таврический ДИ'!D84+'[1]Большекулачинский СДИ'!D84+'[1]Кировский ДДИ'!D84+'[1]Исилькульский ДИ'!D84)</f>
        <v>161.75</v>
      </c>
      <c r="E84" s="21">
        <f>SUM('[1]Атакский ПНИ'!E84+'[1]Андреевский ПНИ'!E84+'[1]Драгунский ПНИ'!E84+'[1]Омский ПНИ'!E84+'[1]Пушкинский ПНИ'!E84+'[1]Тарский ПНИ'!E84+'[1]Такмыкский ПНИ'!E84+'[1]Марьяновский ПНИ'!E84+'[1]Крутинский ПНИ'!E84+'[1]Екатерининский ПНИ'!E84+'[1]Нежинский ГЦ'!E84+'[1]Куйбышевский ДИ'!E84+'[1]Таврический ДИ'!E84+'[1]Большекулачинский СДИ'!E84+'[1]Кировский ДДИ'!E84+'[1]Исилькульский ДИ'!E84)</f>
        <v>30.5</v>
      </c>
      <c r="F84" s="21"/>
      <c r="G84" s="21">
        <f>SUM('[1]Атакский ПНИ'!G84+'[1]Андреевский ПНИ'!G84+'[1]Драгунский ПНИ'!G84+'[1]Омский ПНИ'!G84+'[1]Пушкинский ПНИ'!G84+'[1]Тарский ПНИ'!G84+'[1]Такмыкский ПНИ'!G84+'[1]Марьяновский ПНИ'!G84+'[1]Крутинский ПНИ'!G84+'[1]Екатерининский ПНИ'!G84+'[1]Нежинский ГЦ'!G84+'[1]Куйбышевский ДИ'!G84+'[1]Таврический ДИ'!G84+'[1]Большекулачинский СДИ'!G84+'[1]Кировский ДДИ'!G84+'[1]Исилькульский ДИ'!G84)</f>
        <v>443</v>
      </c>
      <c r="H84" s="21"/>
      <c r="I84" s="21"/>
      <c r="J84" s="21">
        <f>SUM('[1]Атакский ПНИ'!J84+'[1]Андреевский ПНИ'!J84+'[1]Драгунский ПНИ'!J84+'[1]Омский ПНИ'!J84+'[1]Пушкинский ПНИ'!J84+'[1]Тарский ПНИ'!J84+'[1]Такмыкский ПНИ'!J84+'[1]Марьяновский ПНИ'!J84+'[1]Крутинский ПНИ'!J84+'[1]Екатерининский ПНИ'!J84+'[1]Нежинский ГЦ'!J84+'[1]Куйбышевский ДИ'!J84+'[1]Таврический ДИ'!J84+'[1]Большекулачинский СДИ'!J84+'[1]Кировский ДДИ'!J84+'[1]Исилькульский ДИ'!J84)</f>
        <v>112.5</v>
      </c>
      <c r="K84" s="21"/>
      <c r="L84" s="21">
        <f>SUM('[1]Атакский ПНИ'!L84+'[1]Андреевский ПНИ'!L84+'[1]Драгунский ПНИ'!L84+'[1]Омский ПНИ'!L84+'[1]Пушкинский ПНИ'!L84+'[1]Тарский ПНИ'!L84+'[1]Такмыкский ПНИ'!L84+'[1]Марьяновский ПНИ'!L84+'[1]Крутинский ПНИ'!L84+'[1]Екатерининский ПНИ'!L84+'[1]Нежинский ГЦ'!L84+'[1]Куйбышевский ДИ'!L84+'[1]Таврический ДИ'!L84+'[1]Большекулачинский СДИ'!L84+'[1]Кировский ДДИ'!L84+'[1]Исилькульский ДИ'!L84)</f>
        <v>6</v>
      </c>
      <c r="M84" s="21">
        <f>SUM('[1]Атакский ПНИ'!M84+'[1]Андреевский ПНИ'!M84+'[1]Драгунский ПНИ'!M84+'[1]Омский ПНИ'!M84+'[1]Пушкинский ПНИ'!M84+'[1]Тарский ПНИ'!M84+'[1]Такмыкский ПНИ'!M84+'[1]Марьяновский ПНИ'!M84+'[1]Крутинский ПНИ'!M84+'[1]Екатерининский ПНИ'!M84+'[1]Нежинский ГЦ'!M84+'[1]Куйбышевский ДИ'!M84+'[1]Таврический ДИ'!M84+'[1]Большекулачинский СДИ'!M84+'[1]Кировский ДДИ'!M84+'[1]Исилькульский ДИ'!M84)</f>
        <v>394.75</v>
      </c>
      <c r="N84" s="21"/>
      <c r="O84" s="21"/>
      <c r="P84" s="21">
        <f>SUM('[1]Атакский ПНИ'!P84+'[1]Андреевский ПНИ'!P84+'[1]Драгунский ПНИ'!P84+'[1]Омский ПНИ'!P84+'[1]Пушкинский ПНИ'!P84+'[1]Тарский ПНИ'!P84+'[1]Такмыкский ПНИ'!P84+'[1]Марьяновский ПНИ'!P84+'[1]Крутинский ПНИ'!P84+'[1]Екатерининский ПНИ'!P84+'[1]Нежинский ГЦ'!P84+'[1]Куйбышевский ДИ'!P84+'[1]Таврический ДИ'!P84+'[1]Большекулачинский СДИ'!P84+'[1]Кировский ДДИ'!P84+'[1]Исилькульский ДИ'!P84)</f>
        <v>36.25</v>
      </c>
      <c r="Q84" s="21"/>
      <c r="R84" s="17"/>
    </row>
    <row r="85" spans="1:18" ht="39.6">
      <c r="A85" s="9" t="s">
        <v>140</v>
      </c>
      <c r="B85" s="39">
        <v>59</v>
      </c>
      <c r="C85" s="10">
        <f t="shared" si="6"/>
        <v>1444.75</v>
      </c>
      <c r="D85" s="21">
        <f>SUM('[1]Атакский ПНИ'!D85+'[1]Андреевский ПНИ'!D85+'[1]Драгунский ПНИ'!D85+'[1]Омский ПНИ'!D85+'[1]Пушкинский ПНИ'!D85+'[1]Тарский ПНИ'!D85+'[1]Такмыкский ПНИ'!D85+'[1]Марьяновский ПНИ'!D85+'[1]Крутинский ПНИ'!D85+'[1]Екатерининский ПНИ'!D85+'[1]Нежинский ГЦ'!D85+'[1]Куйбышевский ДИ'!D85+'[1]Таврический ДИ'!D85+'[1]Большекулачинский СДИ'!D85+'[1]Кировский ДДИ'!D85+'[1]Исилькульский ДИ'!D85)</f>
        <v>302.25</v>
      </c>
      <c r="E85" s="21">
        <f>SUM('[1]Атакский ПНИ'!E85+'[1]Андреевский ПНИ'!E85+'[1]Драгунский ПНИ'!E85+'[1]Омский ПНИ'!E85+'[1]Пушкинский ПНИ'!E85+'[1]Тарский ПНИ'!E85+'[1]Такмыкский ПНИ'!E85+'[1]Марьяновский ПНИ'!E85+'[1]Крутинский ПНИ'!E85+'[1]Екатерининский ПНИ'!E85+'[1]Нежинский ГЦ'!E85+'[1]Куйбышевский ДИ'!E85+'[1]Таврический ДИ'!E85+'[1]Большекулачинский СДИ'!E85+'[1]Кировский ДДИ'!E85+'[1]Исилькульский ДИ'!E85)</f>
        <v>46.5</v>
      </c>
      <c r="F85" s="21"/>
      <c r="G85" s="21">
        <f>SUM('[1]Атакский ПНИ'!G85+'[1]Андреевский ПНИ'!G85+'[1]Драгунский ПНИ'!G85+'[1]Омский ПНИ'!G85+'[1]Пушкинский ПНИ'!G85+'[1]Тарский ПНИ'!G85+'[1]Такмыкский ПНИ'!G85+'[1]Марьяновский ПНИ'!G85+'[1]Крутинский ПНИ'!G85+'[1]Екатерининский ПНИ'!G85+'[1]Нежинский ГЦ'!G85+'[1]Куйбышевский ДИ'!G85+'[1]Таврический ДИ'!G85+'[1]Большекулачинский СДИ'!G85+'[1]Кировский ДДИ'!G85+'[1]Исилькульский ДИ'!G85)</f>
        <v>941.25</v>
      </c>
      <c r="H85" s="21"/>
      <c r="I85" s="21"/>
      <c r="J85" s="21">
        <f>SUM('[1]Атакский ПНИ'!J85+'[1]Андреевский ПНИ'!J85+'[1]Драгунский ПНИ'!J85+'[1]Омский ПНИ'!J85+'[1]Пушкинский ПНИ'!J85+'[1]Тарский ПНИ'!J85+'[1]Такмыкский ПНИ'!J85+'[1]Марьяновский ПНИ'!J85+'[1]Крутинский ПНИ'!J85+'[1]Екатерининский ПНИ'!J85+'[1]Нежинский ГЦ'!J85+'[1]Куйбышевский ДИ'!J85+'[1]Таврический ДИ'!J85+'[1]Большекулачинский СДИ'!J85+'[1]Кировский ДДИ'!J85+'[1]Исилькульский ДИ'!J85)</f>
        <v>201.25</v>
      </c>
      <c r="K85" s="21"/>
      <c r="L85" s="22">
        <f>SUM('[1]Атакский ПНИ'!L85+'[1]Андреевский ПНИ'!L85+'[1]Драгунский ПНИ'!L85+'[1]Омский ПНИ'!L85+'[1]Пушкинский ПНИ'!L85+'[1]Тарский ПНИ'!L85+'[1]Такмыкский ПНИ'!L85+'[1]Марьяновский ПНИ'!L85+'[1]Крутинский ПНИ'!L85+'[1]Екатерининский ПНИ'!L85+'[1]Нежинский ГЦ'!L85+'[1]Куйбышевский ДИ'!L85+'[1]Таврический ДИ'!L85+'[1]Большекулачинский СДИ'!L85+'[1]Кировский ДДИ'!L85+'[1]Исилькульский ДИ'!L85)</f>
        <v>14</v>
      </c>
      <c r="M85" s="21">
        <f>SUM('[1]Атакский ПНИ'!M85+'[1]Андреевский ПНИ'!M85+'[1]Драгунский ПНИ'!M85+'[1]Омский ПНИ'!M85+'[1]Пушкинский ПНИ'!M85+'[1]Тарский ПНИ'!M85+'[1]Такмыкский ПНИ'!M85+'[1]Марьяновский ПНИ'!M85+'[1]Крутинский ПНИ'!M85+'[1]Екатерининский ПНИ'!M85+'[1]Нежинский ГЦ'!M85+'[1]Куйбышевский ДИ'!M85+'[1]Таврический ДИ'!M85+'[1]Большекулачинский СДИ'!M85+'[1]Кировский ДДИ'!M85+'[1]Исилькульский ДИ'!M85)</f>
        <v>797.75</v>
      </c>
      <c r="N85" s="21"/>
      <c r="O85" s="21"/>
      <c r="P85" s="21">
        <f>SUM('[1]Атакский ПНИ'!P85+'[1]Андреевский ПНИ'!P85+'[1]Драгунский ПНИ'!P85+'[1]Омский ПНИ'!P85+'[1]Пушкинский ПНИ'!P85+'[1]Тарский ПНИ'!P85+'[1]Такмыкский ПНИ'!P85+'[1]Марьяновский ПНИ'!P85+'[1]Крутинский ПНИ'!P85+'[1]Екатерининский ПНИ'!P85+'[1]Нежинский ГЦ'!P85+'[1]Куйбышевский ДИ'!P85+'[1]Таврический ДИ'!P85+'[1]Большекулачинский СДИ'!P85+'[1]Кировский ДДИ'!P85+'[1]Исилькульский ДИ'!P85)</f>
        <v>173</v>
      </c>
      <c r="Q85" s="21"/>
      <c r="R85" s="17"/>
    </row>
    <row r="86" spans="1:18">
      <c r="A86" s="9" t="s">
        <v>138</v>
      </c>
      <c r="B86" s="39" t="s">
        <v>141</v>
      </c>
      <c r="C86" s="10">
        <f t="shared" si="6"/>
        <v>1350.75</v>
      </c>
      <c r="D86" s="21">
        <f>SUM('[1]Атакский ПНИ'!D86+'[1]Андреевский ПНИ'!D86+'[1]Драгунский ПНИ'!D86+'[1]Омский ПНИ'!D86+'[1]Пушкинский ПНИ'!D86+'[1]Тарский ПНИ'!D86+'[1]Такмыкский ПНИ'!D86+'[1]Марьяновский ПНИ'!D86+'[1]Крутинский ПНИ'!D86+'[1]Екатерининский ПНИ'!D86+'[1]Нежинский ГЦ'!D86+'[1]Куйбышевский ДИ'!D86+'[1]Таврический ДИ'!D86+'[1]Большекулачинский СДИ'!D86+'[1]Кировский ДДИ'!D86+'[1]Исилькульский ДИ'!D86)</f>
        <v>275.5</v>
      </c>
      <c r="E86" s="21">
        <f>SUM('[1]Атакский ПНИ'!E86+'[1]Андреевский ПНИ'!E86+'[1]Драгунский ПНИ'!E86+'[1]Омский ПНИ'!E86+'[1]Пушкинский ПНИ'!E86+'[1]Тарский ПНИ'!E86+'[1]Такмыкский ПНИ'!E86+'[1]Марьяновский ПНИ'!E86+'[1]Крутинский ПНИ'!E86+'[1]Екатерининский ПНИ'!E86+'[1]Нежинский ГЦ'!E86+'[1]Куйбышевский ДИ'!E86+'[1]Таврический ДИ'!E86+'[1]Большекулачинский СДИ'!E86+'[1]Кировский ДДИ'!E86+'[1]Исилькульский ДИ'!E86)</f>
        <v>46.5</v>
      </c>
      <c r="F86" s="21"/>
      <c r="G86" s="21">
        <f>SUM('[1]Атакский ПНИ'!G86+'[1]Андреевский ПНИ'!G86+'[1]Драгунский ПНИ'!G86+'[1]Омский ПНИ'!G86+'[1]Пушкинский ПНИ'!G86+'[1]Тарский ПНИ'!G86+'[1]Такмыкский ПНИ'!G86+'[1]Марьяновский ПНИ'!G86+'[1]Крутинский ПНИ'!G86+'[1]Екатерининский ПНИ'!G86+'[1]Нежинский ГЦ'!G86+'[1]Куйбышевский ДИ'!G86+'[1]Таврический ДИ'!G86+'[1]Большекулачинский СДИ'!G86+'[1]Кировский ДДИ'!G86+'[1]Исилькульский ДИ'!G86)</f>
        <v>913.75</v>
      </c>
      <c r="H86" s="21"/>
      <c r="I86" s="21"/>
      <c r="J86" s="21">
        <f>SUM('[1]Атакский ПНИ'!J86+'[1]Андреевский ПНИ'!J86+'[1]Драгунский ПНИ'!J86+'[1]Омский ПНИ'!J86+'[1]Пушкинский ПНИ'!J86+'[1]Тарский ПНИ'!J86+'[1]Такмыкский ПНИ'!J86+'[1]Марьяновский ПНИ'!J86+'[1]Крутинский ПНИ'!J86+'[1]Екатерининский ПНИ'!J86+'[1]Нежинский ГЦ'!J86+'[1]Куйбышевский ДИ'!J86+'[1]Таврический ДИ'!J86+'[1]Большекулачинский СДИ'!J86+'[1]Кировский ДДИ'!J86+'[1]Исилькульский ДИ'!J86)</f>
        <v>161.5</v>
      </c>
      <c r="K86" s="21"/>
      <c r="L86" s="22">
        <f>SUM('[1]Атакский ПНИ'!L86+'[1]Андреевский ПНИ'!L86+'[1]Драгунский ПНИ'!L86+'[1]Омский ПНИ'!L86+'[1]Пушкинский ПНИ'!L86+'[1]Тарский ПНИ'!L86+'[1]Такмыкский ПНИ'!L86+'[1]Марьяновский ПНИ'!L86+'[1]Крутинский ПНИ'!L86+'[1]Екатерининский ПНИ'!L86+'[1]Нежинский ГЦ'!L86+'[1]Куйбышевский ДИ'!L86+'[1]Таврический ДИ'!L86+'[1]Большекулачинский СДИ'!L86+'[1]Кировский ДДИ'!L86+'[1]Исилькульский ДИ'!L86)</f>
        <v>14</v>
      </c>
      <c r="M86" s="21">
        <f>SUM('[1]Атакский ПНИ'!M86+'[1]Андреевский ПНИ'!M86+'[1]Драгунский ПНИ'!M86+'[1]Омский ПНИ'!M86+'[1]Пушкинский ПНИ'!M86+'[1]Тарский ПНИ'!M86+'[1]Такмыкский ПНИ'!M86+'[1]Марьяновский ПНИ'!M86+'[1]Крутинский ПНИ'!M86+'[1]Екатерининский ПНИ'!M86+'[1]Нежинский ГЦ'!M86+'[1]Куйбышевский ДИ'!M86+'[1]Таврический ДИ'!M86+'[1]Большекулачинский СДИ'!M86+'[1]Кировский ДДИ'!M86+'[1]Исилькульский ДИ'!M86)</f>
        <v>715.75</v>
      </c>
      <c r="N86" s="21"/>
      <c r="O86" s="21"/>
      <c r="P86" s="21">
        <f>SUM('[1]Атакский ПНИ'!P86+'[1]Андреевский ПНИ'!P86+'[1]Драгунский ПНИ'!P86+'[1]Омский ПНИ'!P86+'[1]Пушкинский ПНИ'!P86+'[1]Тарский ПНИ'!P86+'[1]Такмыкский ПНИ'!P86+'[1]Марьяновский ПНИ'!P86+'[1]Крутинский ПНИ'!P86+'[1]Екатерининский ПНИ'!P86+'[1]Нежинский ГЦ'!P86+'[1]Куйбышевский ДИ'!P86+'[1]Таврический ДИ'!P86+'[1]Большекулачинский СДИ'!P86+'[1]Кировский ДДИ'!P86+'[1]Исилькульский ДИ'!P86)</f>
        <v>167</v>
      </c>
      <c r="Q86" s="21"/>
      <c r="R86" s="17"/>
    </row>
    <row r="87" spans="1:18">
      <c r="A87" s="9" t="s">
        <v>142</v>
      </c>
      <c r="B87" s="39" t="s">
        <v>143</v>
      </c>
      <c r="C87" s="10">
        <f>D87+G87+H87</f>
        <v>39</v>
      </c>
      <c r="D87" s="21"/>
      <c r="E87" s="23" t="s">
        <v>51</v>
      </c>
      <c r="F87" s="21"/>
      <c r="G87" s="21">
        <f>SUM('[1]Атакский ПНИ'!G87+'[1]Андреевский ПНИ'!G87+'[1]Драгунский ПНИ'!G87+'[1]Омский ПНИ'!G87+'[1]Пушкинский ПНИ'!G87+'[1]Тарский ПНИ'!G87+'[1]Такмыкский ПНИ'!G87+'[1]Марьяновский ПНИ'!G87+'[1]Крутинский ПНИ'!G87+'[1]Екатерининский ПНИ'!G87+'[1]Нежинский ГЦ'!G87+'[1]Куйбышевский ДИ'!G87+'[1]Таврический ДИ'!G87+'[1]Большекулачинский СДИ'!G87+'[1]Кировский ДДИ'!G87+'[1]Исилькульский ДИ'!G87)</f>
        <v>39</v>
      </c>
      <c r="H87" s="21"/>
      <c r="I87" s="23" t="s">
        <v>51</v>
      </c>
      <c r="J87" s="23" t="s">
        <v>51</v>
      </c>
      <c r="K87" s="23" t="s">
        <v>51</v>
      </c>
      <c r="L87" s="21">
        <f>SUM('[1]Атакский ПНИ'!L87+'[1]Андреевский ПНИ'!L87+'[1]Драгунский ПНИ'!L87+'[1]Омский ПНИ'!L87+'[1]Пушкинский ПНИ'!L87+'[1]Тарский ПНИ'!L87+'[1]Такмыкский ПНИ'!L87+'[1]Марьяновский ПНИ'!L87+'[1]Крутинский ПНИ'!L87+'[1]Екатерининский ПНИ'!L87+'[1]Нежинский ГЦ'!L87+'[1]Куйбышевский ДИ'!L87+'[1]Таврический ДИ'!L87+'[1]Большекулачинский СДИ'!L87+'[1]Кировский ДДИ'!L87+'[1]Исилькульский ДИ'!L87)</f>
        <v>24</v>
      </c>
      <c r="M87" s="23" t="s">
        <v>51</v>
      </c>
      <c r="N87" s="23" t="s">
        <v>51</v>
      </c>
      <c r="O87" s="21"/>
      <c r="P87" s="21">
        <f>SUM('[1]Атакский ПНИ'!P87+'[1]Андреевский ПНИ'!P87+'[1]Драгунский ПНИ'!P87+'[1]Омский ПНИ'!P87+'[1]Пушкинский ПНИ'!P87+'[1]Тарский ПНИ'!P87+'[1]Такмыкский ПНИ'!P87+'[1]Марьяновский ПНИ'!P87+'[1]Крутинский ПНИ'!P87+'[1]Екатерининский ПНИ'!P87+'[1]Нежинский ГЦ'!P87+'[1]Куйбышевский ДИ'!P87+'[1]Таврический ДИ'!P87+'[1]Большекулачинский СДИ'!P87+'[1]Кировский ДДИ'!P87+'[1]Исилькульский ДИ'!P87)</f>
        <v>30</v>
      </c>
      <c r="Q87" s="21"/>
      <c r="R87" s="17"/>
    </row>
    <row r="88" spans="1:18" ht="26.4">
      <c r="A88" s="9" t="s">
        <v>144</v>
      </c>
      <c r="B88" s="39" t="s">
        <v>145</v>
      </c>
      <c r="C88" s="10">
        <f>D88+G88+H88</f>
        <v>33</v>
      </c>
      <c r="D88" s="21"/>
      <c r="E88" s="23" t="s">
        <v>51</v>
      </c>
      <c r="F88" s="21"/>
      <c r="G88" s="21">
        <f>SUM('[1]Атакский ПНИ'!G88+'[1]Андреевский ПНИ'!G88+'[1]Драгунский ПНИ'!G88+'[1]Омский ПНИ'!G88+'[1]Пушкинский ПНИ'!G88+'[1]Тарский ПНИ'!G88+'[1]Такмыкский ПНИ'!G88+'[1]Марьяновский ПНИ'!G88+'[1]Крутинский ПНИ'!G88+'[1]Екатерининский ПНИ'!G88+'[1]Нежинский ГЦ'!G88+'[1]Куйбышевский ДИ'!G88+'[1]Таврический ДИ'!G88+'[1]Большекулачинский СДИ'!G88+'[1]Кировский ДДИ'!G88+'[1]Исилькульский ДИ'!G88)</f>
        <v>33</v>
      </c>
      <c r="H88" s="21"/>
      <c r="I88" s="23" t="s">
        <v>51</v>
      </c>
      <c r="J88" s="23" t="s">
        <v>51</v>
      </c>
      <c r="K88" s="23" t="s">
        <v>51</v>
      </c>
      <c r="L88" s="21">
        <f>SUM('[1]Атакский ПНИ'!L88+'[1]Андреевский ПНИ'!L88+'[1]Драгунский ПНИ'!L88+'[1]Омский ПНИ'!L88+'[1]Пушкинский ПНИ'!L88+'[1]Тарский ПНИ'!L88+'[1]Такмыкский ПНИ'!L88+'[1]Марьяновский ПНИ'!L88+'[1]Крутинский ПНИ'!L88+'[1]Екатерининский ПНИ'!L88+'[1]Нежинский ГЦ'!L88+'[1]Куйбышевский ДИ'!L88+'[1]Таврический ДИ'!L88+'[1]Большекулачинский СДИ'!L88+'[1]Кировский ДДИ'!L88+'[1]Исилькульский ДИ'!L88)</f>
        <v>21</v>
      </c>
      <c r="M88" s="23" t="s">
        <v>51</v>
      </c>
      <c r="N88" s="23" t="s">
        <v>51</v>
      </c>
      <c r="O88" s="21"/>
      <c r="P88" s="21">
        <f>SUM('[1]Атакский ПНИ'!P88+'[1]Андреевский ПНИ'!P88+'[1]Драгунский ПНИ'!P88+'[1]Омский ПНИ'!P88+'[1]Пушкинский ПНИ'!P88+'[1]Тарский ПНИ'!P88+'[1]Такмыкский ПНИ'!P88+'[1]Марьяновский ПНИ'!P88+'[1]Крутинский ПНИ'!P88+'[1]Екатерининский ПНИ'!P88+'[1]Нежинский ГЦ'!P88+'[1]Куйбышевский ДИ'!P88+'[1]Таврический ДИ'!P88+'[1]Большекулачинский СДИ'!P88+'[1]Кировский ДДИ'!P88+'[1]Исилькульский ДИ'!P88)</f>
        <v>30</v>
      </c>
      <c r="Q88" s="21"/>
      <c r="R88" s="17"/>
    </row>
    <row r="89" spans="1:18">
      <c r="A89" s="9" t="s">
        <v>146</v>
      </c>
      <c r="B89" s="39" t="s">
        <v>147</v>
      </c>
      <c r="C89" s="10">
        <f>D89+G89+H89</f>
        <v>0</v>
      </c>
      <c r="D89" s="21"/>
      <c r="E89" s="23" t="s">
        <v>51</v>
      </c>
      <c r="F89" s="21"/>
      <c r="G89" s="21"/>
      <c r="H89" s="21"/>
      <c r="I89" s="23" t="s">
        <v>51</v>
      </c>
      <c r="J89" s="23" t="s">
        <v>51</v>
      </c>
      <c r="K89" s="23" t="s">
        <v>51</v>
      </c>
      <c r="L89" s="21"/>
      <c r="M89" s="23" t="s">
        <v>51</v>
      </c>
      <c r="N89" s="23" t="s">
        <v>51</v>
      </c>
      <c r="O89" s="21"/>
      <c r="P89" s="21">
        <f>SUM('[1]Атакский ПНИ'!P89+'[1]Андреевский ПНИ'!P89+'[1]Драгунский ПНИ'!P89+'[1]Омский ПНИ'!P89+'[1]Пушкинский ПНИ'!P89+'[1]Тарский ПНИ'!P89+'[1]Такмыкский ПНИ'!P89+'[1]Марьяновский ПНИ'!P89+'[1]Крутинский ПНИ'!P89+'[1]Екатерининский ПНИ'!P89+'[1]Нежинский ГЦ'!P89+'[1]Куйбышевский ДИ'!P89+'[1]Таврический ДИ'!P89+'[1]Большекулачинский СДИ'!P89+'[1]Кировский ДДИ'!P89+'[1]Исилькульский ДИ'!P89)</f>
        <v>3</v>
      </c>
      <c r="Q89" s="21"/>
      <c r="R89" s="17"/>
    </row>
    <row r="90" spans="1:18" ht="26.4">
      <c r="A90" s="9" t="s">
        <v>148</v>
      </c>
      <c r="B90" s="39" t="s">
        <v>149</v>
      </c>
      <c r="C90" s="10">
        <f t="shared" si="6"/>
        <v>24.5</v>
      </c>
      <c r="D90" s="21">
        <f>SUM('[1]Атакский ПНИ'!D90+'[1]Андреевский ПНИ'!D90+'[1]Драгунский ПНИ'!D90+'[1]Омский ПНИ'!D90+'[1]Пушкинский ПНИ'!D90+'[1]Тарский ПНИ'!D90+'[1]Такмыкский ПНИ'!D90+'[1]Марьяновский ПНИ'!D90+'[1]Крутинский ПНИ'!D90+'[1]Екатерининский ПНИ'!D90+'[1]Нежинский ГЦ'!D90+'[1]Куйбышевский ДИ'!D90+'[1]Таврический ДИ'!D90+'[1]Большекулачинский СДИ'!D90+'[1]Кировский ДДИ'!D90+'[1]Исилькульский ДИ'!D90)</f>
        <v>3</v>
      </c>
      <c r="E90" s="21">
        <f>SUM('[1]Атакский ПНИ'!E90+'[1]Андреевский ПНИ'!E90+'[1]Драгунский ПНИ'!E90+'[1]Омский ПНИ'!E90+'[1]Пушкинский ПНИ'!E90+'[1]Тарский ПНИ'!E90+'[1]Такмыкский ПНИ'!E90+'[1]Марьяновский ПНИ'!E90+'[1]Крутинский ПНИ'!E90+'[1]Екатерининский ПНИ'!E90+'[1]Нежинский ГЦ'!E90+'[1]Куйбышевский ДИ'!E90+'[1]Таврический ДИ'!E90+'[1]Большекулачинский СДИ'!E90+'[1]Кировский ДДИ'!E90+'[1]Исилькульский ДИ'!E90)</f>
        <v>1</v>
      </c>
      <c r="F90" s="21"/>
      <c r="G90" s="21">
        <f>SUM('[1]Атакский ПНИ'!G90+'[1]Андреевский ПНИ'!G90+'[1]Драгунский ПНИ'!G90+'[1]Омский ПНИ'!G90+'[1]Пушкинский ПНИ'!G90+'[1]Тарский ПНИ'!G90+'[1]Такмыкский ПНИ'!G90+'[1]Марьяновский ПНИ'!G90+'[1]Крутинский ПНИ'!G90+'[1]Екатерининский ПНИ'!G90+'[1]Нежинский ГЦ'!G90+'[1]Куйбышевский ДИ'!G90+'[1]Таврический ДИ'!G90+'[1]Большекулачинский СДИ'!G90+'[1]Кировский ДДИ'!G90+'[1]Исилькульский ДИ'!G90)</f>
        <v>21.5</v>
      </c>
      <c r="H90" s="21"/>
      <c r="I90" s="21"/>
      <c r="J90" s="21"/>
      <c r="K90" s="21"/>
      <c r="L90" s="21">
        <f>SUM('[1]Атакский ПНИ'!L90+'[1]Андреевский ПНИ'!L90+'[1]Драгунский ПНИ'!L90+'[1]Омский ПНИ'!L90+'[1]Пушкинский ПНИ'!L90+'[1]Тарский ПНИ'!L90+'[1]Такмыкский ПНИ'!L90+'[1]Марьяновский ПНИ'!L90+'[1]Крутинский ПНИ'!L90+'[1]Екатерининский ПНИ'!L90+'[1]Нежинский ГЦ'!L90+'[1]Куйбышевский ДИ'!L90+'[1]Таврический ДИ'!L90+'[1]Большекулачинский СДИ'!L90+'[1]Кировский ДДИ'!L90+'[1]Исилькульский ДИ'!L90)</f>
        <v>1.5</v>
      </c>
      <c r="M90" s="21">
        <f>SUM('[1]Атакский ПНИ'!M90+'[1]Андреевский ПНИ'!M90+'[1]Драгунский ПНИ'!M90+'[1]Омский ПНИ'!M90+'[1]Пушкинский ПНИ'!M90+'[1]Тарский ПНИ'!M90+'[1]Такмыкский ПНИ'!M90+'[1]Марьяновский ПНИ'!M90+'[1]Крутинский ПНИ'!M90+'[1]Екатерининский ПНИ'!M90+'[1]Нежинский ГЦ'!M90+'[1]Куйбышевский ДИ'!M90+'[1]Таврический ДИ'!M90+'[1]Большекулачинский СДИ'!M90+'[1]Кировский ДДИ'!M90+'[1]Исилькульский ДИ'!M90)</f>
        <v>10</v>
      </c>
      <c r="N90" s="21"/>
      <c r="O90" s="21"/>
      <c r="P90" s="22">
        <f>SUM('[1]Атакский ПНИ'!P90+'[1]Андреевский ПНИ'!P90+'[1]Драгунский ПНИ'!P90+'[1]Омский ПНИ'!P90+'[1]Пушкинский ПНИ'!P90+'[1]Тарский ПНИ'!P90+'[1]Такмыкский ПНИ'!P90+'[1]Марьяновский ПНИ'!P90+'[1]Крутинский ПНИ'!P90+'[1]Екатерининский ПНИ'!P90+'[1]Нежинский ГЦ'!P90+'[1]Куйбышевский ДИ'!P90+'[1]Таврический ДИ'!P90+'[1]Большекулачинский СДИ'!P90+'[1]Кировский ДДИ'!P90+'[1]Исилькульский ДИ'!P90)</f>
        <v>1</v>
      </c>
      <c r="Q90" s="21"/>
      <c r="R90" s="17"/>
    </row>
    <row r="91" spans="1:18" ht="39.6">
      <c r="A91" s="9" t="s">
        <v>150</v>
      </c>
      <c r="B91" s="39" t="s">
        <v>151</v>
      </c>
      <c r="C91" s="10">
        <f t="shared" si="6"/>
        <v>0</v>
      </c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2"/>
      <c r="Q91" s="21"/>
      <c r="R91" s="17"/>
    </row>
    <row r="92" spans="1:18" ht="26.4">
      <c r="A92" s="9" t="s">
        <v>152</v>
      </c>
      <c r="B92" s="39" t="s">
        <v>153</v>
      </c>
      <c r="C92" s="10">
        <f t="shared" si="6"/>
        <v>0</v>
      </c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2"/>
      <c r="Q92" s="21"/>
      <c r="R92" s="17"/>
    </row>
    <row r="93" spans="1:18">
      <c r="A93" s="9" t="s">
        <v>154</v>
      </c>
      <c r="B93" s="39" t="s">
        <v>155</v>
      </c>
      <c r="C93" s="10">
        <f t="shared" si="6"/>
        <v>0</v>
      </c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2"/>
      <c r="Q93" s="21"/>
      <c r="R93" s="17"/>
    </row>
    <row r="94" spans="1:18" ht="26.4">
      <c r="A94" s="9" t="s">
        <v>156</v>
      </c>
      <c r="B94" s="39" t="s">
        <v>157</v>
      </c>
      <c r="C94" s="10">
        <f t="shared" si="6"/>
        <v>0</v>
      </c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2"/>
      <c r="Q94" s="21"/>
      <c r="R94" s="17"/>
    </row>
    <row r="95" spans="1:18">
      <c r="A95" s="9" t="s">
        <v>158</v>
      </c>
      <c r="B95" s="39" t="s">
        <v>159</v>
      </c>
      <c r="C95" s="10">
        <f t="shared" si="6"/>
        <v>0</v>
      </c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2"/>
      <c r="Q95" s="21"/>
      <c r="R95" s="17"/>
    </row>
    <row r="96" spans="1:18">
      <c r="A96" s="9" t="s">
        <v>160</v>
      </c>
      <c r="B96" s="39" t="s">
        <v>161</v>
      </c>
      <c r="C96" s="10">
        <f t="shared" si="6"/>
        <v>0</v>
      </c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2"/>
      <c r="Q96" s="21"/>
      <c r="R96" s="17"/>
    </row>
    <row r="97" spans="1:18">
      <c r="A97" s="9" t="s">
        <v>162</v>
      </c>
      <c r="B97" s="39" t="s">
        <v>163</v>
      </c>
      <c r="C97" s="10">
        <f t="shared" si="6"/>
        <v>0</v>
      </c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2"/>
      <c r="Q97" s="21"/>
      <c r="R97" s="17"/>
    </row>
    <row r="98" spans="1:18">
      <c r="A98" s="9" t="s">
        <v>164</v>
      </c>
      <c r="B98" s="39" t="s">
        <v>165</v>
      </c>
      <c r="C98" s="10">
        <f t="shared" si="6"/>
        <v>0</v>
      </c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6"/>
      <c r="Q98" s="11"/>
      <c r="R98" s="17"/>
    </row>
    <row r="99" spans="1:18">
      <c r="A99" s="24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</row>
    <row r="100" spans="1:18" ht="100.5" customHeight="1">
      <c r="A100" s="46" t="s">
        <v>166</v>
      </c>
      <c r="B100" s="46"/>
      <c r="C100" s="46"/>
      <c r="D100" s="46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</row>
    <row r="101" spans="1:18" ht="15.6">
      <c r="A101" s="18" t="s">
        <v>167</v>
      </c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</row>
    <row r="102" spans="1:18">
      <c r="A102" s="25" t="s">
        <v>168</v>
      </c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</row>
    <row r="103" spans="1:18" ht="75.75" customHeight="1">
      <c r="A103" s="39"/>
      <c r="B103" s="39" t="s">
        <v>169</v>
      </c>
      <c r="C103" s="39" t="s">
        <v>170</v>
      </c>
      <c r="D103" s="39" t="s">
        <v>171</v>
      </c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</row>
    <row r="104" spans="1:18">
      <c r="A104" s="39" t="s">
        <v>172</v>
      </c>
      <c r="B104" s="39" t="s">
        <v>173</v>
      </c>
      <c r="C104" s="39" t="s">
        <v>174</v>
      </c>
      <c r="D104" s="39" t="s">
        <v>175</v>
      </c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</row>
    <row r="105" spans="1:18" ht="66">
      <c r="A105" s="9" t="s">
        <v>176</v>
      </c>
      <c r="B105" s="39" t="s">
        <v>177</v>
      </c>
      <c r="C105" s="11"/>
      <c r="D105" s="11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</row>
    <row r="106" spans="1:18" ht="39.6">
      <c r="A106" s="9" t="s">
        <v>178</v>
      </c>
      <c r="B106" s="39" t="s">
        <v>179</v>
      </c>
      <c r="C106" s="11"/>
      <c r="D106" s="11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</row>
    <row r="107" spans="1:18" ht="26.4">
      <c r="A107" s="9" t="s">
        <v>180</v>
      </c>
      <c r="B107" s="39" t="s">
        <v>181</v>
      </c>
      <c r="C107" s="11">
        <f>SUM('[1]Атакский ПНИ'!C107+'[1]Андреевский ПНИ'!C107+'[1]Драгунский ПНИ'!C107+'[1]Омский ПНИ'!C107+'[1]Пушкинский ПНИ'!C107+'[1]Тарский ПНИ'!C107+'[1]Такмыкский ПНИ'!C107+'[1]Марьяновский ПНИ'!C107+'[1]Крутинский ПНИ'!C107+'[1]Екатерининский ПНИ'!C107+'[1]Нежинский ГЦ'!C107+'[1]Куйбышевский ДИ'!C107+'[1]Таврический ДИ'!C107+'[1]Большекулачинский СДИ'!C107+'[1]Кировский ДДИ'!C107+'[1]Исилькульский ДИ'!C107)</f>
        <v>2</v>
      </c>
      <c r="D107" s="11">
        <f>SUM('[1]Атакский ПНИ'!D107+'[1]Андреевский ПНИ'!D107+'[1]Драгунский ПНИ'!D107+'[1]Омский ПНИ'!D107+'[1]Пушкинский ПНИ'!D107+'[1]Тарский ПНИ'!D107+'[1]Такмыкский ПНИ'!D107+'[1]Марьяновский ПНИ'!D107+'[1]Крутинский ПНИ'!D107+'[1]Екатерининский ПНИ'!D107+'[1]Нежинский ГЦ'!D107+'[1]Куйбышевский ДИ'!D107+'[1]Таврический ДИ'!D107+'[1]Большекулачинский СДИ'!D107+'[1]Кировский ДДИ'!D107+'[1]Исилькульский ДИ'!D107)</f>
        <v>44</v>
      </c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</row>
    <row r="108" spans="1:18" ht="26.4">
      <c r="A108" s="9" t="s">
        <v>182</v>
      </c>
      <c r="B108" s="39" t="s">
        <v>183</v>
      </c>
      <c r="C108" s="11"/>
      <c r="D108" s="11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</row>
    <row r="109" spans="1:18" ht="13.8">
      <c r="A109" s="26" t="s">
        <v>184</v>
      </c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</row>
    <row r="110" spans="1:18" ht="51" customHeight="1">
      <c r="A110" s="27" t="s">
        <v>185</v>
      </c>
      <c r="B110" s="28"/>
      <c r="C110" s="28"/>
      <c r="D110" s="29"/>
      <c r="E110" s="28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</row>
    <row r="111" spans="1:18">
      <c r="A111" s="30" t="s">
        <v>186</v>
      </c>
      <c r="B111" s="31"/>
      <c r="C111" s="31">
        <f>SUM('[1]Атакский ПНИ'!C111+'[1]Андреевский ПНИ'!C111+'[1]Драгунский ПНИ'!C111+'[1]Омский ПНИ'!C111+'[1]Пушкинский ПНИ'!C111+'[1]Тарский ПНИ'!C111+'[1]Такмыкский ПНИ'!C111+'[1]Марьяновский ПНИ'!C111+'[1]Крутинский ПНИ'!C111+'[1]Екатерининский ПНИ'!C111+'[1]Нежинский ГЦ'!C111+'[1]Куйбышевский ДИ'!C111+'[1]Таврический ДИ'!C111+'[1]Большекулачинский СДИ'!C111+'[1]Кировский ДДИ'!C111+'[1]Исилькульский ДИ'!C111)</f>
        <v>100</v>
      </c>
      <c r="D111" s="31"/>
      <c r="E111" s="28" t="s">
        <v>187</v>
      </c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</row>
    <row r="112" spans="1:18" ht="51" customHeight="1">
      <c r="A112" s="30" t="s">
        <v>188</v>
      </c>
      <c r="B112" s="31"/>
      <c r="C112" s="31">
        <f>SUM('[1]Атакский ПНИ'!C112+'[1]Андреевский ПНИ'!C112+'[1]Драгунский ПНИ'!C112+'[1]Омский ПНИ'!C112+'[1]Пушкинский ПНИ'!C112+'[1]Тарский ПНИ'!C112+'[1]Такмыкский ПНИ'!C112+'[1]Марьяновский ПНИ'!C112+'[1]Крутинский ПНИ'!C112+'[1]Екатерининский ПНИ'!C112+'[1]Нежинский ГЦ'!C112+'[1]Куйбышевский ДИ'!C112+'[1]Таврический ДИ'!C112+'[1]Большекулачинский СДИ'!C112+'[1]Кировский ДДИ'!C112+'[1]Исилькульский ДИ'!C112)</f>
        <v>4</v>
      </c>
      <c r="D112" s="31"/>
      <c r="E112" s="28" t="s">
        <v>187</v>
      </c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</row>
    <row r="113" spans="1:18" ht="52.8">
      <c r="A113" s="27" t="s">
        <v>189</v>
      </c>
      <c r="B113" s="31"/>
      <c r="C113" s="31"/>
      <c r="D113" s="31"/>
      <c r="E113" s="28" t="s">
        <v>187</v>
      </c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</row>
    <row r="114" spans="1:18" ht="44.4" customHeight="1">
      <c r="A114" s="27" t="s">
        <v>190</v>
      </c>
      <c r="B114" s="31"/>
      <c r="C114" s="31">
        <f>SUM('[1]Атакский ПНИ'!C114+'[1]Андреевский ПНИ'!C114+'[1]Драгунский ПНИ'!C114+'[1]Омский ПНИ'!C114+'[1]Пушкинский ПНИ'!C114+'[1]Тарский ПНИ'!C114+'[1]Такмыкский ПНИ'!C114+'[1]Марьяновский ПНИ'!C114+'[1]Крутинский ПНИ'!C114+'[1]Екатерининский ПНИ'!C114+'[1]Нежинский ГЦ'!C114+'[1]Куйбышевский ДИ'!C114+'[1]Таврический ДИ'!C114+'[1]Большекулачинский СДИ'!C114+'[1]Кировский ДДИ'!C114+'[1]Исилькульский ДИ'!C114)</f>
        <v>34</v>
      </c>
      <c r="D114" s="31"/>
      <c r="E114" s="28" t="s">
        <v>187</v>
      </c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</row>
    <row r="115" spans="1:18">
      <c r="A115" s="28"/>
      <c r="B115" s="28"/>
      <c r="C115" s="28"/>
      <c r="D115" s="28"/>
      <c r="E115" s="28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</row>
    <row r="116" spans="1:18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</row>
    <row r="117" spans="1:18" ht="49.5" customHeight="1">
      <c r="A117" s="46" t="s">
        <v>191</v>
      </c>
      <c r="B117" s="46"/>
      <c r="C117" s="46"/>
      <c r="D117" s="46"/>
      <c r="E117" s="46"/>
      <c r="F117" s="46"/>
      <c r="G117" s="46"/>
      <c r="H117" s="46"/>
      <c r="I117" s="46"/>
      <c r="J117" s="17"/>
      <c r="K117" s="17"/>
      <c r="L117" s="17"/>
      <c r="M117" s="17"/>
      <c r="N117" s="17"/>
      <c r="O117" s="17"/>
      <c r="P117" s="17"/>
      <c r="Q117" s="17"/>
      <c r="R117" s="17"/>
    </row>
    <row r="118" spans="1:18" ht="15.6">
      <c r="A118" s="32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</row>
    <row r="119" spans="1:18">
      <c r="A119" s="25" t="s">
        <v>192</v>
      </c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</row>
    <row r="120" spans="1:18" ht="64.5" customHeight="1">
      <c r="A120" s="57"/>
      <c r="B120" s="57" t="s">
        <v>169</v>
      </c>
      <c r="C120" s="57" t="s">
        <v>193</v>
      </c>
      <c r="D120" s="57" t="s">
        <v>194</v>
      </c>
      <c r="E120" s="57" t="s">
        <v>9</v>
      </c>
      <c r="F120" s="57"/>
      <c r="G120" s="57"/>
      <c r="H120" s="57"/>
      <c r="I120" s="57"/>
      <c r="J120" s="57" t="s">
        <v>12</v>
      </c>
      <c r="K120" s="57"/>
      <c r="L120" s="17"/>
      <c r="M120" s="17"/>
      <c r="N120" s="17"/>
      <c r="O120" s="17"/>
      <c r="P120" s="17"/>
      <c r="Q120" s="17"/>
      <c r="R120" s="17"/>
    </row>
    <row r="121" spans="1:18" ht="79.2">
      <c r="A121" s="57"/>
      <c r="B121" s="57"/>
      <c r="C121" s="57"/>
      <c r="D121" s="57"/>
      <c r="E121" s="39" t="s">
        <v>14</v>
      </c>
      <c r="F121" s="39" t="s">
        <v>16</v>
      </c>
      <c r="G121" s="39" t="s">
        <v>17</v>
      </c>
      <c r="H121" s="39" t="s">
        <v>18</v>
      </c>
      <c r="I121" s="39" t="s">
        <v>23</v>
      </c>
      <c r="J121" s="39" t="s">
        <v>195</v>
      </c>
      <c r="K121" s="39" t="s">
        <v>25</v>
      </c>
      <c r="L121" s="17"/>
      <c r="M121" s="17"/>
      <c r="N121" s="17"/>
      <c r="O121" s="17"/>
      <c r="P121" s="17"/>
      <c r="Q121" s="17"/>
      <c r="R121" s="17"/>
    </row>
    <row r="122" spans="1:18">
      <c r="A122" s="39" t="s">
        <v>172</v>
      </c>
      <c r="B122" s="39" t="s">
        <v>173</v>
      </c>
      <c r="C122" s="39" t="s">
        <v>174</v>
      </c>
      <c r="D122" s="39" t="s">
        <v>175</v>
      </c>
      <c r="E122" s="39" t="s">
        <v>196</v>
      </c>
      <c r="F122" s="39" t="s">
        <v>197</v>
      </c>
      <c r="G122" s="39" t="s">
        <v>198</v>
      </c>
      <c r="H122" s="39" t="s">
        <v>199</v>
      </c>
      <c r="I122" s="39" t="s">
        <v>200</v>
      </c>
      <c r="J122" s="39" t="s">
        <v>50</v>
      </c>
      <c r="K122" s="39" t="s">
        <v>53</v>
      </c>
      <c r="L122" s="17"/>
      <c r="M122" s="17"/>
      <c r="N122" s="17"/>
      <c r="O122" s="17"/>
      <c r="P122" s="17"/>
      <c r="Q122" s="17"/>
      <c r="R122" s="17"/>
    </row>
    <row r="123" spans="1:18">
      <c r="A123" s="9" t="s">
        <v>201</v>
      </c>
      <c r="B123" s="39" t="s">
        <v>202</v>
      </c>
      <c r="C123" s="39" t="s">
        <v>203</v>
      </c>
      <c r="D123" s="10">
        <f>E123+F123+G123+H123+I123</f>
        <v>6</v>
      </c>
      <c r="E123" s="11">
        <f>SUM('[1]Атакский ПНИ'!E123+'[1]Андреевский ПНИ'!E123+'[1]Драгунский ПНИ'!E123+'[1]Омский ПНИ'!E123+'[1]Пушкинский ПНИ'!E123+'[1]Тарский ПНИ'!E123+'[1]Такмыкский ПНИ'!E123+'[1]Марьяновский ПНИ'!E123+'[1]Крутинский ПНИ'!E123+'[1]Екатерининский ПНИ'!E123+'[1]Нежинский ГЦ'!E123+'[1]Куйбышевский ДИ'!E123+'[1]Таврический ДИ'!E123+'[1]Большекулачинский СДИ'!E123+'[1]Кировский ДДИ'!E123+'[1]Исилькульский ДИ'!E123+'[1]ИП Филиппов'!E123+'[1]ИП Волков'!E123+'[1]ИП Леванович'!E123)</f>
        <v>6</v>
      </c>
      <c r="F123" s="11"/>
      <c r="G123" s="11"/>
      <c r="H123" s="11"/>
      <c r="I123" s="11"/>
      <c r="J123" s="11"/>
      <c r="K123" s="11"/>
      <c r="L123" s="17"/>
      <c r="M123" s="17"/>
      <c r="N123" s="17"/>
      <c r="O123" s="17"/>
      <c r="P123" s="17"/>
      <c r="Q123" s="17"/>
      <c r="R123" s="17"/>
    </row>
    <row r="124" spans="1:18" ht="26.4">
      <c r="A124" s="9" t="s">
        <v>204</v>
      </c>
      <c r="B124" s="39" t="s">
        <v>205</v>
      </c>
      <c r="C124" s="39" t="s">
        <v>203</v>
      </c>
      <c r="D124" s="10">
        <f t="shared" ref="D124:D130" si="7">E124+F124+G124+H124+I124</f>
        <v>250</v>
      </c>
      <c r="E124" s="11">
        <f>SUM('[1]Атакский ПНИ'!E124+'[1]Андреевский ПНИ'!E124+'[1]Драгунский ПНИ'!E124+'[1]Омский ПНИ'!E124+'[1]Пушкинский ПНИ'!E124+'[1]Тарский ПНИ'!E124+'[1]Такмыкский ПНИ'!E124+'[1]Марьяновский ПНИ'!E124+'[1]Крутинский ПНИ'!E124+'[1]Екатерининский ПНИ'!E124+'[1]Нежинский ГЦ'!E124+'[1]Куйбышевский ДИ'!E124+'[1]Таврический ДИ'!E124+'[1]Большекулачинский СДИ'!E124+'[1]Кировский ДДИ'!E124+'[1]Исилькульский ДИ'!E124+'[1]ИП Филиппов'!E124+'[1]ИП Волков'!E124+'[1]ИП Леванович'!E124)</f>
        <v>250</v>
      </c>
      <c r="F124" s="11"/>
      <c r="G124" s="11"/>
      <c r="H124" s="11"/>
      <c r="I124" s="11"/>
      <c r="J124" s="11"/>
      <c r="K124" s="11"/>
      <c r="L124" s="17"/>
      <c r="M124" s="17"/>
      <c r="N124" s="17"/>
      <c r="O124" s="17"/>
      <c r="P124" s="17"/>
      <c r="Q124" s="17"/>
      <c r="R124" s="17"/>
    </row>
    <row r="125" spans="1:18" ht="28.5" customHeight="1">
      <c r="A125" s="9" t="s">
        <v>206</v>
      </c>
      <c r="B125" s="39" t="s">
        <v>207</v>
      </c>
      <c r="C125" s="39" t="s">
        <v>187</v>
      </c>
      <c r="D125" s="10">
        <f t="shared" si="7"/>
        <v>169</v>
      </c>
      <c r="E125" s="11">
        <f>SUM('[1]Атакский ПНИ'!E125+'[1]Андреевский ПНИ'!E125+'[1]Драгунский ПНИ'!E125+'[1]Омский ПНИ'!E125+'[1]Пушкинский ПНИ'!E125+'[1]Тарский ПНИ'!E125+'[1]Такмыкский ПНИ'!E125+'[1]Марьяновский ПНИ'!E125+'[1]Крутинский ПНИ'!E125+'[1]Екатерининский ПНИ'!E125+'[1]Нежинский ГЦ'!E125+'[1]Куйбышевский ДИ'!E125+'[1]Таврический ДИ'!E125+'[1]Большекулачинский СДИ'!E125+'[1]Кировский ДДИ'!E125+'[1]Исилькульский ДИ'!E125+'[1]ИП Филиппов'!E125+'[1]ИП Волков'!E125+'[1]ИП Леванович'!E125)</f>
        <v>169</v>
      </c>
      <c r="F125" s="11"/>
      <c r="G125" s="11"/>
      <c r="H125" s="11"/>
      <c r="I125" s="11"/>
      <c r="J125" s="11"/>
      <c r="K125" s="11"/>
      <c r="L125" s="17"/>
      <c r="M125" s="17"/>
      <c r="N125" s="17"/>
      <c r="O125" s="17"/>
      <c r="P125" s="17"/>
      <c r="Q125" s="17"/>
      <c r="R125" s="17"/>
    </row>
    <row r="126" spans="1:18" ht="26.4">
      <c r="A126" s="9" t="s">
        <v>208</v>
      </c>
      <c r="B126" s="33">
        <v>84</v>
      </c>
      <c r="C126" s="34" t="s">
        <v>187</v>
      </c>
      <c r="D126" s="10">
        <f t="shared" si="7"/>
        <v>92</v>
      </c>
      <c r="E126" s="11">
        <f>SUM('[1]Атакский ПНИ'!E126+'[1]Андреевский ПНИ'!E126+'[1]Драгунский ПНИ'!E126+'[1]Омский ПНИ'!E126+'[1]Пушкинский ПНИ'!E126+'[1]Тарский ПНИ'!E126+'[1]Такмыкский ПНИ'!E126+'[1]Марьяновский ПНИ'!E126+'[1]Крутинский ПНИ'!E126+'[1]Екатерининский ПНИ'!E126+'[1]Нежинский ГЦ'!E126+'[1]Куйбышевский ДИ'!E126+'[1]Таврический ДИ'!E126+'[1]Большекулачинский СДИ'!E126+'[1]Кировский ДДИ'!E126+'[1]Исилькульский ДИ'!E126+'[1]ИП Филиппов'!E126+'[1]ИП Волков'!E126+'[1]ИП Леванович'!E126)</f>
        <v>92</v>
      </c>
      <c r="F126" s="11"/>
      <c r="G126" s="11"/>
      <c r="H126" s="11"/>
      <c r="I126" s="11"/>
      <c r="J126" s="11"/>
      <c r="K126" s="11"/>
      <c r="L126" s="17"/>
      <c r="M126" s="17"/>
      <c r="N126" s="17"/>
      <c r="O126" s="17"/>
      <c r="P126" s="17"/>
      <c r="Q126" s="17"/>
      <c r="R126" s="17"/>
    </row>
    <row r="127" spans="1:18">
      <c r="A127" s="9" t="s">
        <v>209</v>
      </c>
      <c r="B127" s="39" t="s">
        <v>210</v>
      </c>
      <c r="C127" s="39" t="s">
        <v>187</v>
      </c>
      <c r="D127" s="10">
        <f t="shared" si="7"/>
        <v>77</v>
      </c>
      <c r="E127" s="11">
        <f>SUM('[1]Атакский ПНИ'!E127+'[1]Андреевский ПНИ'!E127+'[1]Драгунский ПНИ'!E127+'[1]Омский ПНИ'!E127+'[1]Пушкинский ПНИ'!E127+'[1]Тарский ПНИ'!E127+'[1]Такмыкский ПНИ'!E127+'[1]Марьяновский ПНИ'!E127+'[1]Крутинский ПНИ'!E127+'[1]Екатерининский ПНИ'!E127+'[1]Нежинский ГЦ'!E127+'[1]Куйбышевский ДИ'!E127+'[1]Таврический ДИ'!E127+'[1]Большекулачинский СДИ'!E127+'[1]Кировский ДДИ'!E127+'[1]Исилькульский ДИ'!E127+'[1]ИП Филиппов'!E127+'[1]ИП Волков'!E127+'[1]ИП Леванович'!E127)</f>
        <v>77</v>
      </c>
      <c r="F127" s="11"/>
      <c r="G127" s="11"/>
      <c r="H127" s="11"/>
      <c r="I127" s="11"/>
      <c r="J127" s="11"/>
      <c r="K127" s="11"/>
      <c r="L127" s="17"/>
      <c r="M127" s="17"/>
      <c r="N127" s="17"/>
      <c r="O127" s="17"/>
      <c r="P127" s="17"/>
      <c r="Q127" s="17"/>
      <c r="R127" s="17"/>
    </row>
    <row r="128" spans="1:18">
      <c r="A128" s="9" t="s">
        <v>211</v>
      </c>
      <c r="B128" s="39" t="s">
        <v>212</v>
      </c>
      <c r="C128" s="39" t="s">
        <v>187</v>
      </c>
      <c r="D128" s="10">
        <f t="shared" si="7"/>
        <v>169</v>
      </c>
      <c r="E128" s="11">
        <f>SUM('[1]Атакский ПНИ'!E128+'[1]Андреевский ПНИ'!E128+'[1]Драгунский ПНИ'!E128+'[1]Омский ПНИ'!E128+'[1]Пушкинский ПНИ'!E128+'[1]Тарский ПНИ'!E128+'[1]Такмыкский ПНИ'!E128+'[1]Марьяновский ПНИ'!E128+'[1]Крутинский ПНИ'!E128+'[1]Екатерининский ПНИ'!E128+'[1]Нежинский ГЦ'!E128+'[1]Куйбышевский ДИ'!E128+'[1]Таврический ДИ'!E128+'[1]Большекулачинский СДИ'!E128+'[1]Кировский ДДИ'!E128+'[1]Исилькульский ДИ'!E128+'[1]ИП Филиппов'!E128+'[1]ИП Волков'!E128+'[1]ИП Леванович'!E128)</f>
        <v>169</v>
      </c>
      <c r="F128" s="11"/>
      <c r="G128" s="11"/>
      <c r="H128" s="11"/>
      <c r="I128" s="11"/>
      <c r="J128" s="11"/>
      <c r="K128" s="11"/>
      <c r="L128" s="17"/>
      <c r="M128" s="17"/>
      <c r="N128" s="17"/>
      <c r="O128" s="17"/>
      <c r="P128" s="17"/>
      <c r="Q128" s="17"/>
      <c r="R128" s="17"/>
    </row>
    <row r="129" spans="1:18" ht="26.4">
      <c r="A129" s="9" t="s">
        <v>213</v>
      </c>
      <c r="B129" s="19">
        <v>87</v>
      </c>
      <c r="C129" s="34" t="s">
        <v>187</v>
      </c>
      <c r="D129" s="10">
        <f t="shared" si="7"/>
        <v>14</v>
      </c>
      <c r="E129" s="11">
        <f>SUM('[1]Атакский ПНИ'!E129+'[1]Андреевский ПНИ'!E129+'[1]Драгунский ПНИ'!E129+'[1]Омский ПНИ'!E129+'[1]Пушкинский ПНИ'!E129+'[1]Тарский ПНИ'!E129+'[1]Такмыкский ПНИ'!E129+'[1]Марьяновский ПНИ'!E129+'[1]Крутинский ПНИ'!E129+'[1]Екатерининский ПНИ'!E129+'[1]Нежинский ГЦ'!E129+'[1]Куйбышевский ДИ'!E129+'[1]Таврический ДИ'!E129+'[1]Большекулачинский СДИ'!E129+'[1]Кировский ДДИ'!E129+'[1]Исилькульский ДИ'!E129+'[1]ИП Филиппов'!E129+'[1]ИП Волков'!E129+'[1]ИП Леванович'!E129)</f>
        <v>14</v>
      </c>
      <c r="F129" s="11"/>
      <c r="G129" s="11"/>
      <c r="H129" s="11"/>
      <c r="I129" s="11"/>
      <c r="J129" s="11"/>
      <c r="K129" s="11"/>
      <c r="L129" s="17"/>
      <c r="M129" s="17"/>
      <c r="N129" s="17"/>
      <c r="O129" s="17"/>
      <c r="P129" s="17"/>
      <c r="Q129" s="17"/>
      <c r="R129" s="17"/>
    </row>
    <row r="130" spans="1:18">
      <c r="A130" s="9" t="s">
        <v>214</v>
      </c>
      <c r="B130" s="39" t="s">
        <v>215</v>
      </c>
      <c r="C130" s="39" t="s">
        <v>187</v>
      </c>
      <c r="D130" s="10">
        <f t="shared" si="7"/>
        <v>42</v>
      </c>
      <c r="E130" s="11">
        <f>SUM('[1]Атакский ПНИ'!E130+'[1]Андреевский ПНИ'!E130+'[1]Драгунский ПНИ'!E130+'[1]Омский ПНИ'!E130+'[1]Пушкинский ПНИ'!E130+'[1]Тарский ПНИ'!E130+'[1]Такмыкский ПНИ'!E130+'[1]Марьяновский ПНИ'!E130+'[1]Крутинский ПНИ'!E130+'[1]Екатерининский ПНИ'!E130+'[1]Нежинский ГЦ'!E130+'[1]Куйбышевский ДИ'!E130+'[1]Таврический ДИ'!E130+'[1]Большекулачинский СДИ'!E130+'[1]Кировский ДДИ'!E130+'[1]Исилькульский ДИ'!E130+'[1]ИП Филиппов'!E130+'[1]ИП Волков'!E130+'[1]ИП Леванович'!E130)</f>
        <v>42</v>
      </c>
      <c r="F130" s="11"/>
      <c r="G130" s="11"/>
      <c r="H130" s="11"/>
      <c r="I130" s="11"/>
      <c r="J130" s="11"/>
      <c r="K130" s="11"/>
      <c r="L130" s="17"/>
      <c r="M130" s="17"/>
      <c r="N130" s="17"/>
      <c r="O130" s="17"/>
      <c r="P130" s="17"/>
      <c r="Q130" s="17"/>
      <c r="R130" s="17"/>
    </row>
    <row r="132" spans="1:18" ht="92.4">
      <c r="A132" s="35" t="s">
        <v>216</v>
      </c>
      <c r="B132" s="76" t="s">
        <v>226</v>
      </c>
      <c r="C132" s="76"/>
      <c r="D132" s="76"/>
      <c r="E132" s="76"/>
      <c r="F132" s="36"/>
      <c r="G132" s="64" t="s">
        <v>224</v>
      </c>
      <c r="H132" s="64"/>
      <c r="I132" s="64"/>
      <c r="J132" s="43"/>
      <c r="K132" s="43"/>
    </row>
    <row r="133" spans="1:18" ht="25.5" customHeight="1">
      <c r="A133" s="37"/>
      <c r="B133" s="45" t="s">
        <v>217</v>
      </c>
      <c r="C133" s="45"/>
      <c r="D133" s="45"/>
      <c r="E133" s="45"/>
      <c r="F133" s="41"/>
      <c r="G133" s="45" t="s">
        <v>218</v>
      </c>
      <c r="H133" s="45"/>
      <c r="I133" s="45"/>
      <c r="J133" s="41"/>
      <c r="K133" s="41" t="s">
        <v>219</v>
      </c>
    </row>
    <row r="134" spans="1:18" ht="12.75" customHeight="1">
      <c r="A134" s="42" t="s">
        <v>222</v>
      </c>
      <c r="B134" s="70" t="s">
        <v>220</v>
      </c>
      <c r="C134" s="70"/>
      <c r="D134" s="70"/>
      <c r="E134" s="70"/>
      <c r="F134" s="77" t="s">
        <v>223</v>
      </c>
      <c r="G134" s="77"/>
      <c r="H134" s="73" t="s">
        <v>221</v>
      </c>
      <c r="I134" s="73"/>
      <c r="J134" s="73"/>
      <c r="K134" s="73"/>
    </row>
    <row r="135" spans="1:18" s="7" customFormat="1">
      <c r="A135" s="40"/>
      <c r="B135" s="40"/>
      <c r="C135" s="40"/>
      <c r="D135" s="41"/>
      <c r="E135" s="40"/>
      <c r="F135" s="40"/>
      <c r="G135" s="40"/>
      <c r="H135" s="40"/>
      <c r="I135" s="40"/>
      <c r="J135" s="40"/>
    </row>
    <row r="136" spans="1:18" s="7" customFormat="1">
      <c r="A136" s="69"/>
      <c r="B136" s="70"/>
      <c r="C136" s="69"/>
      <c r="D136" s="41"/>
      <c r="E136" s="69"/>
      <c r="F136" s="69"/>
    </row>
    <row r="137" spans="1:18" s="7" customFormat="1">
      <c r="A137" s="69"/>
      <c r="B137" s="70"/>
      <c r="C137" s="69"/>
      <c r="D137" s="41"/>
      <c r="E137" s="69"/>
      <c r="F137" s="69"/>
    </row>
  </sheetData>
  <mergeCells count="66">
    <mergeCell ref="H3:N3"/>
    <mergeCell ref="H4:N4"/>
    <mergeCell ref="B134:E134"/>
    <mergeCell ref="H134:K134"/>
    <mergeCell ref="M11:M12"/>
    <mergeCell ref="N11:N12"/>
    <mergeCell ref="G76:G77"/>
    <mergeCell ref="H76:H77"/>
    <mergeCell ref="I76:I77"/>
    <mergeCell ref="J76:J77"/>
    <mergeCell ref="K76:K77"/>
    <mergeCell ref="L76:L77"/>
    <mergeCell ref="E76:F76"/>
    <mergeCell ref="B132:E132"/>
    <mergeCell ref="B133:E133"/>
    <mergeCell ref="F134:G134"/>
    <mergeCell ref="A136:A137"/>
    <mergeCell ref="B136:B137"/>
    <mergeCell ref="C136:C137"/>
    <mergeCell ref="E136:E137"/>
    <mergeCell ref="F136:F137"/>
    <mergeCell ref="G132:I132"/>
    <mergeCell ref="N76:N77"/>
    <mergeCell ref="Q76:Q77"/>
    <mergeCell ref="A100:D100"/>
    <mergeCell ref="A117:I117"/>
    <mergeCell ref="A120:A121"/>
    <mergeCell ref="B120:B121"/>
    <mergeCell ref="C120:C121"/>
    <mergeCell ref="D120:D121"/>
    <mergeCell ref="E120:I120"/>
    <mergeCell ref="J120:K120"/>
    <mergeCell ref="A74:A77"/>
    <mergeCell ref="B74:B77"/>
    <mergeCell ref="C74:C77"/>
    <mergeCell ref="P74:Q75"/>
    <mergeCell ref="K75:N75"/>
    <mergeCell ref="D76:D77"/>
    <mergeCell ref="R11:R12"/>
    <mergeCell ref="D72:O72"/>
    <mergeCell ref="P9:P12"/>
    <mergeCell ref="Q9:R10"/>
    <mergeCell ref="L10:O10"/>
    <mergeCell ref="E11:E12"/>
    <mergeCell ref="F11:G11"/>
    <mergeCell ref="H11:H12"/>
    <mergeCell ref="I11:I12"/>
    <mergeCell ref="J11:J12"/>
    <mergeCell ref="K11:K12"/>
    <mergeCell ref="L11:L12"/>
    <mergeCell ref="G133:I133"/>
    <mergeCell ref="D2:Q2"/>
    <mergeCell ref="D6:Q6"/>
    <mergeCell ref="A9:A12"/>
    <mergeCell ref="B9:B12"/>
    <mergeCell ref="C9:C12"/>
    <mergeCell ref="D9:D12"/>
    <mergeCell ref="E9:K10"/>
    <mergeCell ref="L9:O9"/>
    <mergeCell ref="O11:O12"/>
    <mergeCell ref="Q11:Q12"/>
    <mergeCell ref="P76:P77"/>
    <mergeCell ref="D74:J75"/>
    <mergeCell ref="K74:N74"/>
    <mergeCell ref="O74:O77"/>
    <mergeCell ref="M76:M77"/>
  </mergeCells>
  <pageMargins left="0.19685039370078741" right="0.19685039370078741" top="0.19685039370078741" bottom="0.19685039370078741" header="0.31496062992125984" footer="0.31496062992125984"/>
  <pageSetup paperSize="9" scale="79" fitToHeight="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Омская область (2015 год)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2016-02-16T10:04:54Z</dcterms:modified>
</cp:coreProperties>
</file>